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80" yWindow="195" windowWidth="19005" windowHeight="7980"/>
  </bookViews>
  <sheets>
    <sheet name="2021" sheetId="2" r:id="rId1"/>
    <sheet name="Hoja3" sheetId="3" r:id="rId2"/>
  </sheets>
  <definedNames>
    <definedName name="_xlnm._FilterDatabase" localSheetId="0" hidden="1">'2021'!$A$1:$K$56</definedName>
  </definedNames>
  <calcPr calcId="145621"/>
</workbook>
</file>

<file path=xl/calcChain.xml><?xml version="1.0" encoding="utf-8"?>
<calcChain xmlns="http://schemas.openxmlformats.org/spreadsheetml/2006/main">
  <c r="C60" i="3" l="1"/>
  <c r="C56" i="3"/>
  <c r="A60" i="3" l="1"/>
  <c r="A56" i="3"/>
  <c r="C52" i="3" l="1"/>
  <c r="A52" i="3"/>
  <c r="A47" i="3" l="1"/>
  <c r="A44" i="3" l="1"/>
  <c r="B38" i="3" l="1"/>
  <c r="A39" i="3"/>
  <c r="E30" i="3"/>
  <c r="A34" i="3"/>
  <c r="F1" i="3" l="1"/>
  <c r="F3" i="3" s="1"/>
  <c r="E14" i="3" l="1"/>
  <c r="C8" i="3" l="1"/>
  <c r="C7" i="3"/>
  <c r="C9" i="3" s="1"/>
  <c r="A12" i="3" l="1"/>
  <c r="A10" i="3"/>
  <c r="A3" i="3" l="1"/>
  <c r="A5" i="3" l="1"/>
</calcChain>
</file>

<file path=xl/sharedStrings.xml><?xml version="1.0" encoding="utf-8"?>
<sst xmlns="http://schemas.openxmlformats.org/spreadsheetml/2006/main" count="432" uniqueCount="374">
  <si>
    <t>N.  REGISTRE</t>
  </si>
  <si>
    <t>DATA DE FORMALITZACIÓ</t>
  </si>
  <si>
    <t>COMPROMISOS ECONÒMICS 
ASSUMITS PER LES PARTS</t>
  </si>
  <si>
    <t>TERMINI DE VIGÈNCIA</t>
  </si>
  <si>
    <t>ÒRGAN I DATA D'APROVACIÓ</t>
  </si>
  <si>
    <t>OBJECTE DEL CONVENI
ENCÀRREC DE GESTIÓ</t>
  </si>
  <si>
    <t>SIGNANTS (a més de l'Ajuntament)</t>
  </si>
  <si>
    <t>ORIGEN: SECRETARIA GENERAL</t>
  </si>
  <si>
    <t>X</t>
  </si>
  <si>
    <t>CODI REGISTRE EACAT</t>
  </si>
  <si>
    <t>REGISTRE ENTRADA AJUNTAMENT</t>
  </si>
  <si>
    <t>Electricitat</t>
  </si>
  <si>
    <t>Aigua</t>
  </si>
  <si>
    <t>Neteja</t>
  </si>
  <si>
    <t>Activitats</t>
  </si>
  <si>
    <t>Lloguer</t>
  </si>
  <si>
    <t>Comunitat</t>
  </si>
  <si>
    <t>Àrea Metropolitana de Barcelona</t>
  </si>
  <si>
    <t>Fundació Privada Germina</t>
  </si>
  <si>
    <t>Regular la col·laboració entre l’Ajuntament de Santa Coloma de Gramenet i la Fundació Privada Germina i la concessió d’una subvenció directa pel desenvolupament del servei de Centre Obert.</t>
  </si>
  <si>
    <t>Des de l'1/01/2020 fins els 31/12/2020</t>
  </si>
  <si>
    <t>Ajuntament de Santa Coloma de Gramenet: 169.537,00 euros</t>
  </si>
  <si>
    <t xml:space="preserve">Associació Coordinadora d’Ajuda Unida (ACAU) </t>
  </si>
  <si>
    <t>Ajuntament de Santa Coloma de Gramenet: 20.008,00 euros</t>
  </si>
  <si>
    <t>El Far, Servei Social Protestant</t>
  </si>
  <si>
    <t>Ajuntament de Santa Coloma de Gramenet: 112.857 euros</t>
  </si>
  <si>
    <t>4/2021</t>
  </si>
  <si>
    <t>1/2021</t>
  </si>
  <si>
    <t>2/2021</t>
  </si>
  <si>
    <t>3/2021</t>
  </si>
  <si>
    <t>La participació de l’AMB en el finançament del servei de transport per a persones amb mobilitat reduïda que presta l'Ajuntament de Santa Coloma de
Gramenet, definit en el seu abast conforme a allò que es fixa en els annexos núm. 1 i 2. El servei serà contractat directament per l'Ajuntament de Santa Coloma de Gramenet, amb el coneixement de l'AMB, a una o a diferents empreses especialitzades en el transport de persones amb mobilitat reduïda.</t>
  </si>
  <si>
    <t xml:space="preserve">Àrea Metropolitana de Barcelona
2020: 267.000 euros.
2021: 269.640 euros. 
2022: 272.280 euros.
2023: 275.040 euros. </t>
  </si>
  <si>
    <t>Des de l'1/01/2020 fins els 31/12/2023</t>
  </si>
  <si>
    <t>Direcció general d'Atenció a la Família i Comunitat Educativa del Departament d'Educació,</t>
  </si>
  <si>
    <t>Departament d'Educació: 18.000 euros. 
Ajuntament Santa Coloma de Gramenent: Un mínim del 30% respecte de la dotació ordinària del Departament d’Educació</t>
  </si>
  <si>
    <t>Des del 4/02/2020 fins els 31/12/2021</t>
  </si>
  <si>
    <t>6/2021</t>
  </si>
  <si>
    <t>7/2021</t>
  </si>
  <si>
    <t>9/2021</t>
  </si>
  <si>
    <t>Creu Roja Espanyola</t>
  </si>
  <si>
    <t>Ajuntament de Santa Coloma de Gramenet (dinerària): 47.978,00 euros.
Ajuntament de Santa Coloma de Gramenet (espècie): 20.332,00 euros. 
Creu Roja Espanyola: 52.135,11 euros.</t>
  </si>
  <si>
    <t>Regular la col·laboració entre l’Ajuntament de Santa Coloma de Gramenet i Cruz Roja Española Oficina Comarcal al Barcelonès Nord i la concessió d’una subvenció directa pel desenvolupament dels següents projectes: programa d’aliments solidaris, projecte d’atenció a la infància i programa d’Ocupació: ”Puentes hacia el empleo: itinerarios por la igualdad”.</t>
  </si>
  <si>
    <t>La Caixa</t>
  </si>
  <si>
    <t>Desplegament del programa «Sempre acompanyats» com a model d’atenció i intervenció en les situacions de soledat no desitjada de la gent gran a diferents barris del municipi de Santa Coloma.</t>
  </si>
  <si>
    <t>No s'especifiquen</t>
  </si>
  <si>
    <t>Des de l'1/01/2021 fins  l'1/01/2025</t>
  </si>
  <si>
    <t>UNED</t>
  </si>
  <si>
    <t>Des del 08/03/2021 fins el 30/09/2021</t>
  </si>
  <si>
    <t>Certificat 10 JGL 09/12/2020</t>
  </si>
  <si>
    <t>Determinar els serveis que donarà la Seu del Consorci Universitari Centre Associat a la UNED de la Província de Barcelona de Santa Coloma de Gramenet, els espais que li seran propis, el personal de què es disposarà i l'aportació que s'acordarà.</t>
  </si>
  <si>
    <t>Editorial Efadós</t>
  </si>
  <si>
    <t>L'Editorial Efadós consultarà, seleccionarà, digitalizarà i publicarà fotografies dels fons fotogràfic del Museu Torre Balldovina.</t>
  </si>
  <si>
    <t>L'Editorial es compromet a lliurar al Museu Torre Valldovina  deu exemplars
de l'obra  i oferir un descompte d’un 30 % sobre el PVP per l’adquisició de ll i bres si així ho
desitja.</t>
  </si>
  <si>
    <t>Des del 15/03/2021 fins el 15/03/2022</t>
  </si>
  <si>
    <t>Certificat 27 JGL 22/12/2020</t>
  </si>
  <si>
    <t>12/2021</t>
  </si>
  <si>
    <t>13/2021</t>
  </si>
  <si>
    <t>14/2021</t>
  </si>
  <si>
    <t>15/2021</t>
  </si>
  <si>
    <t>16/2021</t>
  </si>
  <si>
    <t>17/2021</t>
  </si>
  <si>
    <t>18/2021</t>
  </si>
  <si>
    <t>19/2021</t>
  </si>
  <si>
    <t>20/2021</t>
  </si>
  <si>
    <t>21/2021</t>
  </si>
  <si>
    <t>Agència de l'Habitatge de Catalunya</t>
  </si>
  <si>
    <t>Establir els termes i les condicions de la col·laboració entre les parts per impulsar el programa mitjançant la Borsa de mediació, per facilitar a la ciutadania la proximitat de la gestió d’aquests serveis en el territori.</t>
  </si>
  <si>
    <t>Diputació de Barcelona</t>
  </si>
  <si>
    <t>Participació i desenvolupament d’accions dins de la Xarxa d’Observatoris del Desenvolupament Econòmic Local destinades a millorar el coneixement que els agents tenen sobre el mercat de treball, l’activitat econòmica i el desenvolupament local per tal de millorar la planificació de les polítiques públiques.</t>
  </si>
  <si>
    <t>Agència de l'Habitatge de Catalunya: 23.098,00 euros</t>
  </si>
  <si>
    <t>Des del 01/01/2021 fins el 31/12/2021</t>
  </si>
  <si>
    <t>Des del 13/01/2021 fins el 13/01/2025</t>
  </si>
  <si>
    <t>Establir els termes i les condicions de la col·laboració entre les parts per a l’assessorament i la gestió de serveis en matèria d’habitatge, amb la finalitat de facilitar a la ciutadania la proximitat de les gestions i serveis relatius a l’habitatge.</t>
  </si>
  <si>
    <t>Certificat 36 JGL 22/12/2020</t>
  </si>
  <si>
    <t>Certificat 26 JGL 22/12/2020</t>
  </si>
  <si>
    <t>Certificat 34 JGL  22/12/2020</t>
  </si>
  <si>
    <t>Certificat 12 JGL 09/02/2021</t>
  </si>
  <si>
    <t>Certificat 8 JGL 23/02/2021</t>
  </si>
  <si>
    <t>Des del 19/01/2021  fins al 30/09/2021</t>
  </si>
  <si>
    <t>Ajuntament de Santa Coloma de Gramenet: 1.900.000 euros. 
Exercici 2020: 700.000 euros.
Exercici 2021: 1.200.000 euros. 
Àrea Metropolitana de Barcelona: No s'especifica.</t>
  </si>
  <si>
    <t>Secretaría de Estado de Hacienda (Dirección General del Catastro)</t>
  </si>
  <si>
    <t>Certificat 5 PLE 16/12/2019</t>
  </si>
  <si>
    <t>No consta</t>
  </si>
  <si>
    <t>Des del 20/04/2021  fins al 20/04/2022</t>
  </si>
  <si>
    <t>Col·laboració per a l'exercici de funcions de gestió cadastral.</t>
  </si>
  <si>
    <t>IES Can Peixauet</t>
  </si>
  <si>
    <t>Establir les condicions i els compromisos que han de regular la col·laboració entre l’Ajuntament i l’IES Can Peixauet per a la gestió per part del Departament d’Esports de l’ús de les instal·lacions esportives del centre educatiu en horari extraescolar durant el període comprés entre el dia 1 de gener de 2021 i el dia 31 de desembre de 2021</t>
  </si>
  <si>
    <t>Santa Coloma de Gramenet: 9.500 euros</t>
  </si>
  <si>
    <t>Des del 19/05/2021 fins al 31/12/2021.</t>
  </si>
  <si>
    <t>IES Numància</t>
  </si>
  <si>
    <t>Establir les condicions i els compromisos que han de regular la col·laboració entre l’Ajuntament i l’IES Numància per a la gestió per part del Departament d’Esports de l’ús de les instal·lacions esportives del centre educatiu en horari extraescolar durant el període comprés entre el dia 1 de gener de 2021 i el dia 31 de desembre de 2021</t>
  </si>
  <si>
    <t>Santa Coloma de Gramenet: 6.500 euros</t>
  </si>
  <si>
    <t>Des del 31/05/2021 fins al 31/12/2021.</t>
  </si>
  <si>
    <t>Certificat 8 JGL 25/05/2021</t>
  </si>
  <si>
    <t>Certificat 18 JGL 11/05/2021</t>
  </si>
  <si>
    <t>Certificat 15 JGL 11/05/2021</t>
  </si>
  <si>
    <t>Manteniment i finançament del transport escolar, no obligatori, d’alumnes de 1r i 2n d’ ESO dels Instituts d’Educació Secundària (IES) Torrent de les Bruixes i La Bastida durant el curs 2020/2021 i següents.</t>
  </si>
  <si>
    <t>Des de l'01/09/2020 fins el 30/09/2023</t>
  </si>
  <si>
    <t>23/2021</t>
  </si>
  <si>
    <t>24/2021</t>
  </si>
  <si>
    <t>25/2021</t>
  </si>
  <si>
    <t>26/2021</t>
  </si>
  <si>
    <t>29/2021</t>
  </si>
  <si>
    <t>30/2021</t>
  </si>
  <si>
    <t>31/2021</t>
  </si>
  <si>
    <t>32/2021</t>
  </si>
  <si>
    <t>33/2021</t>
  </si>
  <si>
    <t>34/2021</t>
  </si>
  <si>
    <t>35/2021</t>
  </si>
  <si>
    <t>36/2021</t>
  </si>
  <si>
    <t>37/2021</t>
  </si>
  <si>
    <t>38/2021</t>
  </si>
  <si>
    <t>39/2021</t>
  </si>
  <si>
    <t>40/2021</t>
  </si>
  <si>
    <t>Agència de l'Habitatge de Catalunya: 31.800 euros</t>
  </si>
  <si>
    <t>IES Les Vinyes</t>
  </si>
  <si>
    <t>Establir les condicions i els compromisos que han de regular la col·laboració entre l’Ajuntament i l’IES Les Vinyes per a la gestió per part del Departament d’Esports de l’ús de les instal·lacions esportives del centre educatiu en horari extraescolar durant el període comprés entre el dia 1 de gener de 2021 i el dia 31 de desembre de 2021.</t>
  </si>
  <si>
    <t xml:space="preserve">Ajuntament de Santa Coloma de Gramenet: 6.500,00 euros. </t>
  </si>
  <si>
    <t>Des del 09/06/2021 fins al 31/12/2021</t>
  </si>
  <si>
    <t>Certificat 7 JGL 01/06/2021</t>
  </si>
  <si>
    <t>Col·laboració entre l’AMB i l’Ajuntament per a la instal·lació de sanitaris a les terminals de regulació de les línies d’autobús, així com per establir la forma i condicions que han de regir en l’esmentat procés d’instal·lació i el seu finançament.</t>
  </si>
  <si>
    <t>Certificat 20 JGL 09/02/2021</t>
  </si>
  <si>
    <t>Des de l'01/06/2021 fins a l'01/06/2025</t>
  </si>
  <si>
    <t>Establir i regular les condicions i els compromisos que han de regular la col·laboració entre l’Ajuntament i el Futbol Sala Garcia per al suport al Futbol Sala Garcia en les seves activitats de foment i promoció del Futbol Sala al municipi de Santa Coloma de Gramenet, així com garantir la participació de l’entitat en la màxima categoria del Futbol Sala Espanyol, durant la temporada 2020/2021 (en el període comprés del dia 1 de juliol de 2020 al dia 30 de juny de 2021, ambdós inclosos). Així mateix, aquest conveni té per objecte articular una subvenció per concessió directa de l’Ajuntament a favor del Futbol Sala Garcia destinada a finançar una part del programa d’activitats que aquesta última entitat es compromet a desenvolupar en aquest conveni.</t>
  </si>
  <si>
    <t>Club Futbol Sala García</t>
  </si>
  <si>
    <t>Certificat 5 JGL 08/06/2021</t>
  </si>
  <si>
    <t xml:space="preserve">Ajuntament Santa Coloma de Gramenet: 95.000 euros. </t>
  </si>
  <si>
    <t>Des del 14/06/2021 fins al 31/12/2021</t>
  </si>
  <si>
    <t>Servei Català de la Salut</t>
  </si>
  <si>
    <t xml:space="preserve">Consorci Metropolità de l'Habitatge de l'Àrea Metropolitana de Barcelona </t>
  </si>
  <si>
    <t>Formalitzar la col·laboració entre l’Ajuntament de Santa Coloma de Gramenet i el Consorci de l’Habitatge de l’Àrea Metropolitana de Barcelona (en endavant el
Consorci) per fomentar la rehabilitació dels barris del Fondo, Santa Rosa i Raval ACR Sta. Coloma 1a. Fase, d’acord amb l’àmbit definit en l’annex 1, mitjançant la declaració d’una àrea de conservació i rehabilitació que serà desenvolupada pel Consorci mitjançant els instruments urbanístics de gestió de les actuacions de rehabilitació edificatòria.</t>
  </si>
  <si>
    <t>Des del 16/06/2021 fins el 16/06/2025</t>
  </si>
  <si>
    <t>Certificat 8 JGL 08/06/2021</t>
  </si>
  <si>
    <t>Des del 18/06/2021 fins que perdurin les necessitats de vacunació associades al control de la Covid-19 a Santa Coloma de Gramenet</t>
  </si>
  <si>
    <t>Universitat de Barcelona
Fundació Institut de Formació Contínua-IL3</t>
  </si>
  <si>
    <t xml:space="preserve">Programació de les edicions dels anys 2021-2024 de l'Escola Universitària d'Estiu de Santa Coloma de Gramenet amb els cursos "Els Juliols UB", programa universitari que forma part dels objectius del projecte "Santa Coloma Ciutat Universitària". </t>
  </si>
  <si>
    <t>Ajuntament de Santa Coloma de Gramenet: 29.146 euros</t>
  </si>
  <si>
    <t>Des del 06/07/2021 fins el 31/12/2024</t>
  </si>
  <si>
    <t xml:space="preserve">Associació Brigada Stanbrook
Fons Català de Cooperació al Desenvolupament
</t>
  </si>
  <si>
    <t>Establir les bases per a la gestió i execució del projecte Avancem de la Brigada Stanbrook que rep una subvenció a través del Fons Català que actua com a entitat col·laboradora segons la Llei General de Subvencions i el conveni subscrit entre l’Ajuntament i el Fons Català.</t>
  </si>
  <si>
    <t>Des del 06/07/2021 fins el 06/07/2022</t>
  </si>
  <si>
    <t>Promoure la mobilitat compartida amb abast metropolità que requeriran l’atorgament de llicències d’aprofitament especial del domini públic. A tal efecte, els acords que es contenen en el present conveni es limiten a la promoció de la mobilitat compartida en relació amb els vehicles de la categoria d’homologació L (vehicles de dos o tres rodes i els quadricicles), regulats al Reglament (UE) nº 168/2013 del Parlament Europeu i del Consell, de 15 de gener de 2013, relatiu a l’homologació dels vehicles de dos o tres rodes i els quadricicles.</t>
  </si>
  <si>
    <t>Els compromisos econòmics, si s’escauen, s’hauran d’establir a l'addenda que s'haurà d’aprovar amb posterioritat pels mateixos òrgans que el present conveni.</t>
  </si>
  <si>
    <t>Des del 15/06/2021 fins al 15/06/2021</t>
  </si>
  <si>
    <t>Comissió Central de Subministraments de la Generalitat de Catalunya</t>
  </si>
  <si>
    <t>Establir les bases i condicions mitjançant les quals l’Ajuntament de Santa Coloma de Gramenet s'incorpora al Sistema central d’adquisicions de béns i serveis de la Comissió Central de Subministraments de la Generalitat de Catalunya.</t>
  </si>
  <si>
    <t>Des del 13/07/2021 fins al 13/07/2025</t>
  </si>
  <si>
    <t>L’associació prestarà tasques de suport i col·laboració en matèria de protecció civil en un conjunt d’activitats.</t>
  </si>
  <si>
    <t>Ajuntament de Santa Coloma de Gramenet: 10.000 euros</t>
  </si>
  <si>
    <t>Des del 26/06/2021 fins el 26/06/2022</t>
  </si>
  <si>
    <t>Associació Protecció Civil'2013 de Santa Coloma de Gramenet</t>
  </si>
  <si>
    <t xml:space="preserve">Probitas Fundació privada </t>
  </si>
  <si>
    <t>Perllongar pel curs 2020/2021 la vigència del conveni de col·laboració entre la Fundació Probitas i l’Ajuntament de Santa Coloma de Gramenet aprovat a la Junta de Govern Local del 3 de juliol de 2019, mantenint-se els objectius i les condicions establertes al conveni.</t>
  </si>
  <si>
    <t>Certificat 5 JGL 29/06/2021</t>
  </si>
  <si>
    <t>Certificat 8 JGL 22/06/2021</t>
  </si>
  <si>
    <t>Certificat 6 JGL 01/06/2021</t>
  </si>
  <si>
    <t>Certificat 4 JGL 08/06/2021</t>
  </si>
  <si>
    <t>Certificat 12 JGL 13/07/2021</t>
  </si>
  <si>
    <t>Ajuntament de Santa Coloma de Gramenet: 43.314 euros</t>
  </si>
  <si>
    <t>Des del 31/08/2020 fins el 31/08/2021</t>
  </si>
  <si>
    <t>Aktuland 54, S.L.</t>
  </si>
  <si>
    <t>Compaginar l’obligació de la promotora (i dels propietaris) d’urbanitzar l’àmbit del polígon, i l’interès municipal d’afegir-hi espais annexes, amb acabats de més qualitat pel conjunt, i, a més, lligar el procés d’urbanització amb la resta de tràmits pendents per a la plena execució de l’actuació urbanística prevista al planejament (aprovació definitiva de la reparcel·lació, cessions urbanístiques i altres càrregues, així com la concessió de la llicència d’obres).</t>
  </si>
  <si>
    <t>Aktuland, 54, S.L.: 240.581,15 euros</t>
  </si>
  <si>
    <t>El conveni entrarà en vigor un cop esdevingui aprovat definitivament, sense perjudici de la tramitació simultània d’aquells actes de gestió urbanística que siguin compatibles.
La durada serà la necessària per a la consecució de les finalitats que es pretenen.</t>
  </si>
  <si>
    <t>Regulació de les condicions per a l’atorgament d’una subvenció, per concessió directa, a l’Ajuntament de Santa Coloma de Gramenet per al desenvolupament en aquest municipi del projecte transformador Joventut esportiva, societat activa, durant l’any 2021.</t>
  </si>
  <si>
    <t>Des de l'01/01/2021 fins el 31/12/2021</t>
  </si>
  <si>
    <t>Diputació de Barcelona: 50.000 euros.</t>
  </si>
  <si>
    <t>Certificat 13 JGL 25/05/2022</t>
  </si>
  <si>
    <t>L’objecte del present conveni és portar a terme la continuïtat del servei de compra en línia i entrega a domicili del comerç i els mercats de Santa Coloma de Gramenet: comprasantacoloma.cat, durant el període que va de l’1 d’octubre fins el 31 de desembre de 2021, i establir el finançament, per part de l’Ajuntament, d’una part del cost d’aquest servei.</t>
  </si>
  <si>
    <t>l’Agrupació del Comerç i la Indústria de Santa Coloma de Gramenet</t>
  </si>
  <si>
    <t xml:space="preserve">Ajuntament de Santa Coloma de Gramenet: 10.058,00 euros. </t>
  </si>
  <si>
    <t>Des de l'01/10/2021 fins el 31/12/2021</t>
  </si>
  <si>
    <t>Certificat 14 JGL 21/07/2021</t>
  </si>
  <si>
    <t>Ajuntament de Sant Adrià de Besòs
Ajuntament de Badalona
Ajuntament de Santa Coloma de Gramenet
Ajuntament de Montcada i Reixac
Càrites Diocesana de Barcelona
Sant Joan de Déu-Serveis Socials de Barcelona
Fundació Formació i Treball
Fundació Privada Mambré</t>
  </si>
  <si>
    <t>El present conveni té per objecte establir col·laboració institucional i tècnica per a l’execució del Projecte VESTA , per a acompanyar 30 persones, dones i menors a càrrec, vers un procés de recuperació del seu projecte vital, en les diferents dimensions de la seva vida, especialment en la inserció/ capacitació laboral, en la consecució d’ajuts o prestacions a les que tinguin dret i a la recerca d’un habitatge permanent.</t>
  </si>
  <si>
    <t>Des del 15/09/2021 fins el 30/06/2024</t>
  </si>
  <si>
    <r>
      <rPr>
        <b/>
        <sz val="8"/>
        <rFont val="Arial"/>
        <family val="2"/>
      </rPr>
      <t xml:space="preserve">Consorci del Besòs
</t>
    </r>
    <r>
      <rPr>
        <sz val="8"/>
        <rFont val="Arial"/>
        <family val="2"/>
      </rPr>
      <t>2021: 77.823,45 euros
2022: 157.981,83 euros
2023: 160.351,55 euros
2024: 81.379,47 euros</t>
    </r>
    <r>
      <rPr>
        <b/>
        <sz val="8"/>
        <rFont val="Arial"/>
        <family val="2"/>
      </rPr>
      <t xml:space="preserve">
2024:Ajuntament de Sant Adrià de Besòs</t>
    </r>
    <r>
      <rPr>
        <sz val="8"/>
        <rFont val="Arial"/>
        <family val="2"/>
      </rPr>
      <t xml:space="preserve">
2021: 14.108,19 euros
2022: 28.639,54 euros
2023: 29.069,14 euros
2024: 14.752,59 euros
</t>
    </r>
    <r>
      <rPr>
        <b/>
        <sz val="8"/>
        <rFont val="Arial"/>
        <family val="2"/>
      </rPr>
      <t>Ajuntament de Badalona</t>
    </r>
    <r>
      <rPr>
        <sz val="8"/>
        <rFont val="Arial"/>
        <family val="2"/>
      </rPr>
      <t xml:space="preserve">
2021: 28.216,38 euros
2022: 57.279,25 euros
2023: 58.138,44 euros
2024: 29.504,20 euros
</t>
    </r>
    <r>
      <rPr>
        <b/>
        <sz val="8"/>
        <rFont val="Arial"/>
        <family val="2"/>
      </rPr>
      <t>Ajuntament de Santa Coloma de Gramenet</t>
    </r>
    <r>
      <rPr>
        <sz val="8"/>
        <rFont val="Arial"/>
        <family val="2"/>
      </rPr>
      <t xml:space="preserve">
2021: 14.108,19 euros
2022: 28.639,54 euros
2023: 29.069,14 euros
2024: 14.752,59 euros
</t>
    </r>
    <r>
      <rPr>
        <b/>
        <sz val="8"/>
        <rFont val="Arial"/>
        <family val="2"/>
      </rPr>
      <t>Ajuntament de Montcada i Reixac</t>
    </r>
    <r>
      <rPr>
        <sz val="8"/>
        <rFont val="Arial"/>
        <family val="2"/>
      </rPr>
      <t xml:space="preserve">
2021: 14.108,19 euros
2022: 28.639,54 euros
2023: 29.069,14 euros
2024: 14.752,59 euros
</t>
    </r>
    <r>
      <rPr>
        <b/>
        <sz val="8"/>
        <rFont val="Arial"/>
        <family val="2"/>
      </rPr>
      <t>Càrites Diocesana de Barcelona</t>
    </r>
    <r>
      <rPr>
        <sz val="8"/>
        <rFont val="Arial"/>
        <family val="2"/>
      </rPr>
      <t xml:space="preserve">
2021: 2.747,49 euros
2022: 5.577,41 euros
2023: 5.661,07 euros
2024: 2.873,00 euros
</t>
    </r>
    <r>
      <rPr>
        <b/>
        <sz val="8"/>
        <rFont val="Arial"/>
        <family val="2"/>
      </rPr>
      <t>Sant Joan de Déu-Serveis Socials de Barcelona</t>
    </r>
    <r>
      <rPr>
        <sz val="8"/>
        <rFont val="Arial"/>
        <family val="2"/>
      </rPr>
      <t xml:space="preserve">
2021: 8.242,47 euros
2022: 16.732,22 euros
2023: 16.983,20 euros
2024: 8.618,95 euros
</t>
    </r>
    <r>
      <rPr>
        <b/>
        <sz val="8"/>
        <rFont val="Arial"/>
        <family val="2"/>
      </rPr>
      <t>Fundació Formació i Treball</t>
    </r>
    <r>
      <rPr>
        <sz val="8"/>
        <rFont val="Arial"/>
        <family val="2"/>
      </rPr>
      <t xml:space="preserve">
2021: 2.747,49 euros
2022: 5.577,41 euros
2023: 5.661,07 euros
2024: 2.873,00 euros
</t>
    </r>
    <r>
      <rPr>
        <b/>
        <sz val="8"/>
        <rFont val="Arial"/>
        <family val="2"/>
      </rPr>
      <t>Fundació Privada Mambré</t>
    </r>
    <r>
      <rPr>
        <sz val="8"/>
        <rFont val="Arial"/>
        <family val="2"/>
      </rPr>
      <t xml:space="preserve">
2021: 2.747,49 euros
2022: 5.577,41 euros
2023: 5.661,07 euros
2024: 2.873,00 euros
</t>
    </r>
  </si>
  <si>
    <t>Establir el règim de col·laboració entre el Servei Català de la Salut (CatSalut), i l’Ajuntament de Santa Coloma de Gramenet destinat a posar a disposició del Sistema públic de salut de Catalunya l’espai Centre cívic Can Mariné, situat al carrer Milà i Fontanals, 16 de Santa Coloma de Gramenet, per a la seva destinació a l’execució de la campanya de vacunació contra la Covid-19 impulsada pel Departament de Salut de la Generalitat de Catalunya.</t>
  </si>
  <si>
    <t>Fundació Catalunya Europa</t>
  </si>
  <si>
    <t>Desenvolupament del projecte "Re-City: La transformació de la ciutat" que està impulsant la Fundació Catalunya Europa conjuntament amb altres institucions al 2021.</t>
  </si>
  <si>
    <t xml:space="preserve">Ajuntament de Santa Coloma de Gramenet: 8.000,00 euros. </t>
  </si>
  <si>
    <t>Certificat 4 JGL 28/09/2021</t>
  </si>
  <si>
    <t xml:space="preserve">Diputació de Barcelona: 254.315,15 euros. </t>
  </si>
  <si>
    <t>La Diputació de Barcelona concedeix a l'Ajuntament de Santa Coloma de Gramenet, i amb càrrec al Programa de Crèdit Local, una subvenció d’import 254.335,15 euros per subsidiar el tipus d’interès del préstec d’import 10.067.748,49 euros, destinat íntegrament al finançament d’inversions municipals. Aquest capital té el seu origen en la línia de crèdit oberta per a dotar el Programa de Crèdit Local que Banco Bilbao Vizcaya Argentaria SA, té concertada amb la Diputació de Barcelona mitjançant conveni, en data 26 de febrer de 2019.</t>
  </si>
  <si>
    <t>Certificat 5 PLE 27/09/2021</t>
  </si>
  <si>
    <t>Certificat 12 JGL 18/05/2021</t>
  </si>
  <si>
    <t>Associació Santa Coloma de Gramenet amb el Sàhara</t>
  </si>
  <si>
    <t>Establir i regular les condicions i els compromisos que han de regular la col·laboració entre l'Ajuntament i l'ASC amb el Sàhara per a desenvolupar el projecte "Vacances en Pau" de l'any 2021. Aquest projecte enguany no consistirà en la realització d'un programa de colònies o estada d'infants saharauís a la nostra ciutat, a causa de la situació de la pandèmia global Covid19, sinó en la realització d'un programa alternatiu als propis campaments de refugiats saharauís del sud d'Algèria (Tindouf).</t>
  </si>
  <si>
    <t xml:space="preserve">Ajuntament de Santa Coloma de Gramenet: 12.000,00 euros. </t>
  </si>
  <si>
    <t>Certificat 11 JGL 19/10/2021</t>
  </si>
  <si>
    <t>Des de l'01/05/2021 fins el 20/12/2021</t>
  </si>
  <si>
    <t>Certificat 11 JGL 29/09/2020</t>
  </si>
  <si>
    <t>Fundació Privada Tallers de Catalunya</t>
  </si>
  <si>
    <t>L’objecte d’aquest conveni és establir els termes de col·laboració entre l’entitat Fundació Tallers i l’Ajuntament de Santa Coloma de Gramenet per tal de contribuir al desenvolupament del Servei i de la persona que fa l’acompanyament.</t>
  </si>
  <si>
    <t>Des de l'13/10/2021 fins el 30/06/2022</t>
  </si>
  <si>
    <t>Certificat 10 JGL 19/10/2021</t>
  </si>
  <si>
    <t>No consten</t>
  </si>
  <si>
    <t>2021/11/0893</t>
  </si>
  <si>
    <t>DRG20218099</t>
  </si>
  <si>
    <t>Regular la col·laboració entre l’Ajuntament de Santa Coloma de Gramenet i l’Associació Coordinadora d’Ajuda Unida (ACAU) i la concessió d’una subvenció directa pel desenvolupament d'un projecte que consiteix en participar en la recaptació, a les diferents campanyes, de recollida d’al iments que promou l’Ajuntament i d’altres entitats de la ciutat.</t>
  </si>
  <si>
    <t>22/2021</t>
  </si>
  <si>
    <t>Certificat 7 PLE 26/04/2021</t>
  </si>
  <si>
    <t>Amical de Mauthausen i altres camps de i totes les víctimes del Nazisme d'Espanya</t>
  </si>
  <si>
    <t>Des del 15/11/2021 fins al 15/11/2023</t>
  </si>
  <si>
    <t>Certificat 13 JGL 02/11/2021</t>
  </si>
  <si>
    <t>41/2021</t>
  </si>
  <si>
    <t>42/2021</t>
  </si>
  <si>
    <t>43/2021</t>
  </si>
  <si>
    <t>44/2021</t>
  </si>
  <si>
    <t>45/2021</t>
  </si>
  <si>
    <t>2021/11/0639</t>
  </si>
  <si>
    <t>Publicat per la Diputació de Barcelona</t>
  </si>
  <si>
    <t>PUBLICAT</t>
  </si>
  <si>
    <t>Consell Esportiu del Barcelonès Nord</t>
  </si>
  <si>
    <t>Certificat 7 JGL 16/11/2021</t>
  </si>
  <si>
    <t>Des del 23/11/2021 fins el 31/12/2021</t>
  </si>
  <si>
    <t>Establir i regular les condicions i els compromisos que han de regir la col·laboració entre l’Ajuntament i el CEBN per a desenvolupar el programa d’activitats esportives adreçades a l’alumnat en edat escolar al municipi de Santa Coloma de Gramenet durant la temporada 2020/2021, així com la promoció i competició de diversos esports.</t>
  </si>
  <si>
    <t>Ajuntament de Santa Coloma de Gramenet: 35.000 euros</t>
  </si>
  <si>
    <t>Asociación Civil Unión Iberoamericana de Municipalistas</t>
  </si>
  <si>
    <t>Establir el marc de col·laboració entre l’Ajuntament de Santa Coloma de Gramenet i la UIM, amb la finalitat de sumar esforços a fi de coorganitzar de manera conjunta la VI Cumbre Iberoamericana de Agendas Locales de Género, conforme al calendari i a l’agenda d’activitats que s’estableixen entre les dues parts de l’acord.</t>
  </si>
  <si>
    <t>Ajuntament de Santa Coloma de Gramenet: 70.000 euros</t>
  </si>
  <si>
    <t>Des del 16/12/2021 fins el 30/04/2023</t>
  </si>
  <si>
    <t>Certificat 30 JGL 14/12/2021</t>
  </si>
  <si>
    <t>Establir i regular les condicions i els compromisos que han de regular la col·laboració entre l’Ajuntament i la FAVGRAM, així com articular una subvenció per concessió directa de l’Ajuntament a la FAVGRAM destinada a incentivar el programa d’activitats que la FAVGRAM desenvolupa al municipi de Santa Coloma de Gramenet.</t>
  </si>
  <si>
    <t xml:space="preserve">La cessió per part de l’Ajuntament de Santa Coloma de Gramenet a l’Ajuntament de les Franqueses del Vallès del codi font del conjunt d’aplicacions que composen el programari i els scripts de creació de la base de dades en què es basa el sistema denominat Sistema d’Alertes. </t>
  </si>
  <si>
    <t>Ajuntament de les Franqueses del Vallès</t>
  </si>
  <si>
    <t>Ajuntament de Santa Coloma de Gramenet: 13.000 euros</t>
  </si>
  <si>
    <t>Des del 17/12/2021 fins el 17/12/2022</t>
  </si>
  <si>
    <t>Des del 22/12/2021 fins el 31/12/2021</t>
  </si>
  <si>
    <t>Des del 23/12/2021 fins el 31/12/2022</t>
  </si>
  <si>
    <t>Fundació privada Salut Mental Catalunya</t>
  </si>
  <si>
    <t>Federació d’Associació de Veïns de Santa Coloma de
Gramenet</t>
  </si>
  <si>
    <t>Certificat 36 JGL 14/12/2021</t>
  </si>
  <si>
    <t>Certificat 29 JGL 30/11/2021</t>
  </si>
  <si>
    <t>Certificat 11 JGL 02/11/2021</t>
  </si>
  <si>
    <t>Establir i regular les condicions i els compromisos que han de regular la col·laboració entre l’Ajuntament de Santa Coloma de Gramenet i la Confederació d’Associacions Veïnals de Catalunya (CONFAVC) així com articular una subvenció per concessió directa de l’Ajuntament a la CONFAVC destinada al desenvolupament de la campanya “Contra la soledat, un SOL a casa” dintre del projecte ‘A-porta’ (d’ara endavant EL PROJECTE), que està impulsant la CONFAVC en el municipi de Santa Coloma de Gramenet.</t>
  </si>
  <si>
    <t>Confederació d’Associacions Veïnals de Catalunya</t>
  </si>
  <si>
    <t>Ajuntament de Santa Coloma de Gramenet: 12.590,05 euros</t>
  </si>
  <si>
    <t>Regular l'execució de de la subvenció la subvenció a favor de La Fábrica a favor de La Fábrica Naranja de películas SL destinada a la realització del documental, en format pel·lícula, "LA SINGLA, ROMPIENDO EL  EL SILENCIO”, dirigida per Paloma Zapata i que té, com a ”, dirigida per Paloma Zapata i que té, com a fil conductor la vida de La Singla, d'acord amb ed'acord amb el projecte que s'adjunta en aquest col projecte que s'adjunta en aquest conveni (annex 1) i a l'expediientent.</t>
  </si>
  <si>
    <t>La Fábrica Naranja de películas SL</t>
  </si>
  <si>
    <t>Des del 27/12/2021 fins el 31/12/2021</t>
  </si>
  <si>
    <t>Ajuntament de Santa Coloma de Gramenet: 3.000 euros</t>
  </si>
  <si>
    <t>Des del 24/12/2021 fins el 31/12/2021</t>
  </si>
  <si>
    <t>Fundació Esportiva Grama.net</t>
  </si>
  <si>
    <t>Certificat 22 JGL 21/12/2021</t>
  </si>
  <si>
    <t>Des del 29/12/2021 fins el 31/07/2022</t>
  </si>
  <si>
    <t>Conveni de col·laboració entre l’Ajuntament de Santa Coloma de Gramenet i El Far, Servei Social Protestant per al desenvolupament del servei de centre obert per l’any 2020.</t>
  </si>
  <si>
    <t>Certificat 43 JGL 22/12/2020</t>
  </si>
  <si>
    <t>Certificat 11 JGL 01/12/2020</t>
  </si>
  <si>
    <t>Certificat 13 JGL 01/12/2020</t>
  </si>
  <si>
    <t>Certificat 3.12 PLE 27/09/2021</t>
  </si>
  <si>
    <t>Certificat 8 JGL 02/02/2021</t>
  </si>
  <si>
    <t>Certificat 7 JGL 02/02/2021</t>
  </si>
  <si>
    <t>Departament de Drets Socials</t>
  </si>
  <si>
    <t xml:space="preserve">Ampliar els termes de la cooperació, col·laboració i coordinació per a l’exercici 2021 amb les mesures complementàries següents:
-Mesura 45.12. Serveis d’atenció domiciliària (SAD) per atendre nous casos generats per la COVID-19.
- Mesura 45.13. Atenció a persones sense llar: posada en marxa de serveis d’atenció a les persones sense llar basats en l’aplicació de la metodologia housing first i en la provisió d’habitatges d’inclusió i espais per a l’acollida de temporers.
- Mesura 45.14. Reforç dels serveis bàsics d’atenció social (SBAS).
- Mesura 45.15. Projecte Sostre 360º: intervenció integral i comunitària d’atenció social a joves en situació de vulnerabilitat al carrer.
- Mesura 45.17. Suport en l’emergència als serveis d’intervenció socioeducativa (SIS).
- Mesura 45.19. Envelliment quilòmetre 0.
</t>
  </si>
  <si>
    <t>2021/11/0588</t>
  </si>
  <si>
    <t>SÍ</t>
  </si>
  <si>
    <t>2021/11/1206</t>
  </si>
  <si>
    <t>Publicat per la AMB</t>
  </si>
  <si>
    <t xml:space="preserve">Certificat 15 JGL 21/12/2021 </t>
  </si>
  <si>
    <t>Ajuntament de Santa Coloma de Gramenet 2021: 91.500 euros
Ajuntament de Santa Coloma de Gramenet 2022: 92.500 euros</t>
  </si>
  <si>
    <t>Certificat 9 JGL 9/11/2021
Certificat PLE 2.4/11/2021</t>
  </si>
  <si>
    <t>Els ajuntaments de Barcelona, de Sant Adrià de Besòs i de Santa Coloma de Gramenet i l’Àrea Metropolitana de Barcelona, d’acord amb els compromisos assolits a través del conveni signat en data 23 de desembre de 2020 en relació a la gestió, manteniment i conservació ordinaris de les Rondes de Barcelona i del tram municipal de la Gran Via nord, mitjançant la present addenda procedeixen a concretar el marc econòmic financer corresponent a l’anualitat 2021.</t>
  </si>
  <si>
    <t>Des de l'01/01/2020 fins els 01/01/2024</t>
  </si>
  <si>
    <r>
      <t xml:space="preserve">Àrea Metropolitana de Barcelona (2021):  2.847.438,00 euros.
Ajuntament de Barcelona (2021): 5.975.872,05 euros.
Ajuntament de Sant Adrià de Besòs (2021): 21.484,13 euros.
Ajuntament de Santa Coloma de Gramenet (2021): 24.909,24 euros.
</t>
    </r>
    <r>
      <rPr>
        <b/>
        <sz val="8"/>
        <rFont val="Arial"/>
        <family val="2"/>
      </rPr>
      <t>Total: 8.869.703,42 € euros.</t>
    </r>
  </si>
  <si>
    <t>2021/11/2426</t>
  </si>
  <si>
    <t>Certificat 3.28 JGL 18/01/2022</t>
  </si>
  <si>
    <t>Certificat 3.17 JGL 18/01/2022</t>
  </si>
  <si>
    <t>48/2021</t>
  </si>
  <si>
    <t>Àrea Metropolitana de Barcelona
(Consorci Metropolità de l'Habitatge)</t>
  </si>
  <si>
    <t>Aquest conveni té per objecte formalitzar la col·laboració entre l’Ajuntament de Santa Coloma de Gramenet i el Consorci de l’Habitatge de l’Àrea Metropolitana de Barcelona (en endavant el Consorci) per fomentar la rehabilitació dels barris del Fondo, Santa Rosa i Raval ACR Sta. Coloma 1a. Fase, d’acord amb l’àmbit definit en l’annex 1, mitjançant la declaració d’una àrea de conservació i rehabilitació que serà desenvolupada pel Consorci mitjançant els instruments urbanístics de gestió de les actuacions de rehabilitació edificatòria.
Aquestes actuacions en edificis pretenen millorar les condicions del parc edificat, especialment pel que fa a les condicions d’eficiència energètica i accessibilitat i, en  conseqüència, incidir en la qualitat de vida i condicions de confort dels seus habitants.
En desenvolupament de les àrees de conservació i rehabilitació els propietaris podran accedir al finançament previst en els instruments de rehabilitació edificatòria que s’aprovin, així com a les subvencions a la rehabilitació que aprovi el Consorci en les condicions que es determinin en les pròpies convocatòries.</t>
  </si>
  <si>
    <t>49/2021</t>
  </si>
  <si>
    <t>L'objecte del present conveni d'adhesió és fer efectiva la incorporació a la Xarxa de Museus Locals de l’Ajuntament de Santa Coloma de Gramenet en representació del Museu Torre Balldovina i les seves respectives extensions.</t>
  </si>
  <si>
    <t>Des del 27/12/2021 fins el 27/12/2025</t>
  </si>
  <si>
    <t>2021/11/2136</t>
  </si>
  <si>
    <t>Certificat 30 JGL 22/12/2020</t>
  </si>
  <si>
    <t>ENVIAMENT EACAT</t>
  </si>
  <si>
    <t>Certificat 6 JGL 8/06/2021</t>
  </si>
  <si>
    <t>Ajuntament de Santa Coloma de Gramenet 2021: 43.661,65 euros
Ajuntament de Santa Coloma de Gramenet 2022: 47.500 euros
Ajuntament de Santa Coloma de Gramenet 2023: 47.500 euros
Àrea Metropolitana de Barcelona 2021: 43.661,65 euros
Àrea Metropolitana de Barcelona 2022: 47.500 euros
Àrea Metropolitana de Barcelona 2023: 47.500 euros</t>
  </si>
  <si>
    <t>Universitat de Barcelona</t>
  </si>
  <si>
    <t>Prorrogar el conveni de col·laboració entre la Universitat de Barcelona i l'Ajuntament de Santa Coloma de Gramenet des de l'1 d'octubre de 2021, durant el període de pròrroga forçosa del contracte vigent amb CORPORACIÓN CLD, SERVICIOS URBANOS DE TRATAMIENTOS DE RESIDUOS, SL, en les mateixes condicions tècniques, fins que estigui vigent el nou contracte de gestió de residus de l'Ajuntament de Santa coloma de Gramenet que l'Ajuntament comunicarà a la UB amb 15 dies d'antelació a l'inici del contracte.</t>
  </si>
  <si>
    <t xml:space="preserve">No consten </t>
  </si>
  <si>
    <t xml:space="preserve">Des de l'01/10/2021 fins que estigui vivent el nou contracte de gestió de residus de l'Ajuntament de Santa Coloma de Gramenet. Aquest acord de pròrroga es regirà per aquest acord i tot allò que no contradigui el conveni inicial. </t>
  </si>
  <si>
    <t>50/2021</t>
  </si>
  <si>
    <t>Departament de Salut</t>
  </si>
  <si>
    <t>El present Conveni té per objecte establir el règim de col·laboració entre el Departament de Salut de la Generalitat de Catalunya, que actua a través de la seva Secretaria de Salut Pública,del Servei Català de la Salut (CatSalut), i l’Ajuntament de Santa Coloma de Gramenet destinat a promoure la coordinació dels serveis públics dependents d’ambdues administracions en la gestió de la crisi sanitària i social provocada per la COVID-19 a la ciutat de Santa Coloma de Gramenet, producte d’un rebrot de la malaltia, sota la perspectiva d’assolir una resposta més eficaç en termes assistencials i socials i, a la vegada, millorar la capacitat de seguiment dels malalts i d’aïllament de la població, quan així es requereixi, tot contribuint a garantir la fortalesa del sistema públic de salut.</t>
  </si>
  <si>
    <t>Des del fins que el CatSalut així ho comuniqui a l’Ajuntament o, en cas de continuïtat de la situació de crisi i absència de comunicació, transcorregut un any des de la seva signatura.</t>
  </si>
  <si>
    <t>Certificat //2021</t>
  </si>
  <si>
    <t>Ajuntament de Santa Coloma de Gramenet: 17.981,92 euros</t>
  </si>
  <si>
    <t>L’establiment del marc jurídic que ha de regir la col·laboració entre les parts per articular activitats educatives, divulgatives i de sensibilització per defensar la memòria històrica de la deportació republicana i per prevenir el feixisme al municipi de Santa Coloma de Gramenet.</t>
  </si>
  <si>
    <t>Establir i regular les condicions i els compromisos que han de regular la col·laboració entre l’Ajuntament i la Fundació privada Salut Mental Catalunya, per a la millora territorial a les persones amb problemes de salut mental i les seves famílies, amb suport al Club social Gramenet, programa Xarxa Joves, així com articular una subvenció per concessió directa de l’Ajuntament a la Fundació privada Salut Mental Catalunya destinada a finançar en part les accions que es relacionen en el pacte cinquè d’aquest conveni.</t>
  </si>
  <si>
    <t>Ajuntament de Santa Coloma de Gramenet: 16.200 euros (2021)</t>
  </si>
  <si>
    <t>L’aportació econòmica que l’Ajuntament de Santa Coloma de Gramenet ha de fer al pressupost del Consorci es farà efectiva mitjançant liquidacions per mensualitats de les despeses avançades pel Consorci</t>
  </si>
  <si>
    <t>Certificat 14 JGL 25/10/22</t>
  </si>
  <si>
    <t>2021/11/3719</t>
  </si>
  <si>
    <t>DRG20229587</t>
  </si>
  <si>
    <t>2021/11/3725</t>
  </si>
  <si>
    <t>DRG20229778</t>
  </si>
  <si>
    <t>2020/11/3533</t>
  </si>
  <si>
    <t>DRG20229779</t>
  </si>
  <si>
    <t>2021/11/3730</t>
  </si>
  <si>
    <t>DRG20229814</t>
  </si>
  <si>
    <t>2021/11/3731</t>
  </si>
  <si>
    <t>DRG20229815</t>
  </si>
  <si>
    <t>2021/5/1059</t>
  </si>
  <si>
    <t>DRG20229817</t>
  </si>
  <si>
    <t>2021/5/1093</t>
  </si>
  <si>
    <t>DRG202211000</t>
  </si>
  <si>
    <t>2021/11/3817</t>
  </si>
  <si>
    <t>DRG202211043</t>
  </si>
  <si>
    <t>2021/5/1097</t>
  </si>
  <si>
    <t>DRG202211049</t>
  </si>
  <si>
    <t>DRG202211055</t>
  </si>
  <si>
    <t>2021/11/3818</t>
  </si>
  <si>
    <t>2021/11/3819</t>
  </si>
  <si>
    <t>DRG202211059</t>
  </si>
  <si>
    <t>DRG20231542</t>
  </si>
  <si>
    <t>2021/5/1369</t>
  </si>
  <si>
    <t>2021/5/1603</t>
  </si>
  <si>
    <t>STCDRG20235358</t>
  </si>
  <si>
    <t>2021/5/1372</t>
  </si>
  <si>
    <t>DRG20231591</t>
  </si>
  <si>
    <t>2021/11/3966</t>
  </si>
  <si>
    <t>DRG20231590</t>
  </si>
  <si>
    <t>2021/11/3969</t>
  </si>
  <si>
    <t>DRG20231551</t>
  </si>
  <si>
    <t>2021/11/3971</t>
  </si>
  <si>
    <t>DRG20231549</t>
  </si>
  <si>
    <t>2021/11/3961</t>
  </si>
  <si>
    <t>DRG20231543</t>
  </si>
  <si>
    <t>2021/11/3962</t>
  </si>
  <si>
    <t>DRG20231544</t>
  </si>
  <si>
    <t>2021/11/3963</t>
  </si>
  <si>
    <t>DRG20231579</t>
  </si>
  <si>
    <t>2021/11/4164</t>
  </si>
  <si>
    <t>STCDRG20235411</t>
  </si>
  <si>
    <t>Sí</t>
  </si>
  <si>
    <t>2021/11/4225</t>
  </si>
  <si>
    <t>2021/11/3959</t>
  </si>
  <si>
    <t>Certificat 13 JGL 25/05/2021</t>
  </si>
  <si>
    <t>2021/5/1301</t>
  </si>
  <si>
    <t>Concretar l’import de les despeses destinades al desenvolupament de les actuacions adreçades a donar suport al Pla educatiu d'entorn, per al curs acadèmic 2020-2021. Segona addenda.</t>
  </si>
  <si>
    <t>Departament d'Educació</t>
  </si>
  <si>
    <t>Certificat 9 JGL 01/06/21</t>
  </si>
  <si>
    <t>4a addenda Pla Educatiu d'Entorn</t>
  </si>
  <si>
    <t>5a addenda Pla Educatiu d'Entorn</t>
  </si>
  <si>
    <t>6a addenda Pla Educatiu d'Entorn</t>
  </si>
  <si>
    <t>Certificat 8 JGL 16/11/21</t>
  </si>
  <si>
    <t>Certificat 25 JGL 21/12/21</t>
  </si>
  <si>
    <t>STCDRG202311309</t>
  </si>
  <si>
    <t>2021/11/4310</t>
  </si>
  <si>
    <t>2021/11/4309</t>
  </si>
  <si>
    <t>STCDRG202311312</t>
  </si>
  <si>
    <t>2021/5/1731</t>
  </si>
  <si>
    <t>STCDRG202311313</t>
  </si>
  <si>
    <t>MODIFICACIÓ: 18/12/2023</t>
  </si>
  <si>
    <t>2021/5/1730</t>
  </si>
  <si>
    <t>-</t>
  </si>
  <si>
    <t>2021/11/4280</t>
  </si>
  <si>
    <t>5/2021</t>
  </si>
  <si>
    <t>8/2021</t>
  </si>
  <si>
    <t>10/2021</t>
  </si>
  <si>
    <t>11/2021</t>
  </si>
  <si>
    <t>L’objecte d’ aquest conveni de col·laboració és establir els mecanismes de coordinació i gestió entre l’Àrea Metropolitana de Barcelona i l’Ajuntament de Santa Coloma de Gramenet en l’atorgament d’ajuts per part de les administracions supramunicipal i municipal per cobrir els costos del servei de menjador d’alumnat empadronat al municipi i escolaritzat en centres de Santa Coloma de Gramenet, o a d’altres ciutats limítrofes que formen part de la comarca del Barcelonès, durant el curs 2020 -2021.</t>
  </si>
  <si>
    <t>27/2021</t>
  </si>
  <si>
    <t>28/2021</t>
  </si>
  <si>
    <t>Establir i regular les condicions i els compromisos que han de regular la col·laboració entre l’Ajuntament i la Fundació per al suport a la Fundació en les seves activitats de foment i promoció del Futbol al municipi de Santa Coloma de Gramenet, així com garantir la participació de l’entitat en les competicions oficials del Futbol, durant la temporada 2021/2022 (en el període comprés del dia 1 d’agost de 2021 al dia 31 de juliol de 2022, ambdós inclosos). 
Així mateix, aquest conveni té per objecte articular una subvenció per concessió directa de l’Ajuntament a favor de la Fundació destinada a finançar una part del programa d’activitats que aquesta última entitat es compromet a desenvolupar en aquest conveni. La promoció i execució de les activitats esportives en la temporada 2021/2022.</t>
  </si>
  <si>
    <t>46/2021</t>
  </si>
  <si>
    <t>47/2021</t>
  </si>
  <si>
    <t>51/2021</t>
  </si>
  <si>
    <t>53/2021</t>
  </si>
  <si>
    <t>54/2021</t>
  </si>
  <si>
    <t>ACTUALITZACIÓ:  31/12/2023</t>
  </si>
  <si>
    <t>52/2021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</si>
</sst>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 &quot;€&quot;"/>
  </numFmts>
  <fonts count="9" x14ac:knownFonts="1">
    <font>
      <sz val="11"/>
      <color theme="1"/>
      <name val="Calibri"/>
      <family val="2"/>
      <scheme val="minor"/>
    </font>
    <font>
      <sz val="11"/>
      <color theme="0"/>
      <name val="Calibri"/>
      <family val="2"/>
      <scheme val="minor"/>
    </font>
    <font>
      <b/>
      <sz val="8"/>
      <color theme="3" tint="-0.499984740745262"/>
      <name val="Arial"/>
      <family val="2"/>
    </font>
    <font>
      <b/>
      <sz val="8"/>
      <color theme="0"/>
      <name val="Arial"/>
      <family val="2"/>
    </font>
    <font>
      <sz val="8"/>
      <color theme="3" tint="-0.499984740745262"/>
      <name val="Arial"/>
      <family val="2"/>
    </font>
    <font>
      <sz val="8"/>
      <name val="Arial"/>
      <family val="2"/>
    </font>
    <font>
      <b/>
      <sz val="11"/>
      <color theme="1"/>
      <name val="Calibri"/>
      <family val="2"/>
      <scheme val="minor"/>
    </font>
    <font>
      <b/>
      <sz val="8"/>
      <name val="Arial"/>
      <family val="2"/>
    </font>
    <font>
      <sz val="11"/>
      <color theme="1"/>
      <name val="Calibri"/>
      <family val="2"/>
      <scheme val="minor"/>
    </font>
  </fonts>
  <fills count="6">
    <fill>
      <patternFill patternType="none"/>
    </fill>
    <fill>
      <patternFill patternType="gray125"/>
    </fill>
    <fill>
      <patternFill patternType="solid">
        <fgColor theme="4"/>
      </patternFill>
    </fill>
    <fill>
      <patternFill patternType="solid">
        <fgColor theme="3" tint="0.39997558519241921"/>
        <bgColor indexed="64"/>
      </patternFill>
    </fill>
    <fill>
      <patternFill patternType="solid">
        <fgColor rgb="FFFFFFCC"/>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2" borderId="0" applyNumberFormat="0" applyBorder="0" applyAlignment="0" applyProtection="0"/>
    <xf numFmtId="0" fontId="8" fillId="4" borderId="2" applyNumberFormat="0" applyFont="0" applyAlignment="0" applyProtection="0"/>
  </cellStyleXfs>
  <cellXfs count="51">
    <xf numFmtId="0" fontId="0" fillId="0" borderId="0" xfId="0"/>
    <xf numFmtId="49" fontId="4" fillId="0" borderId="0" xfId="0" applyNumberFormat="1" applyFont="1" applyFill="1" applyBorder="1" applyAlignment="1">
      <alignment vertical="center"/>
    </xf>
    <xf numFmtId="0" fontId="4" fillId="0" borderId="0" xfId="0" applyFont="1" applyFill="1" applyBorder="1" applyAlignment="1">
      <alignment vertical="center" wrapText="1"/>
    </xf>
    <xf numFmtId="8" fontId="4" fillId="0" borderId="0" xfId="0" applyNumberFormat="1" applyFont="1" applyFill="1" applyBorder="1" applyAlignment="1">
      <alignment horizontal="right" vertical="center"/>
    </xf>
    <xf numFmtId="0" fontId="4" fillId="0" borderId="0" xfId="0" applyFont="1" applyFill="1" applyBorder="1" applyAlignment="1">
      <alignment vertical="center"/>
    </xf>
    <xf numFmtId="14" fontId="4"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Font="1" applyFill="1" applyBorder="1" applyAlignment="1">
      <alignment vertical="center" wrapText="1"/>
    </xf>
    <xf numFmtId="8" fontId="4"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164" fontId="0" fillId="0" borderId="0" xfId="0" applyNumberFormat="1"/>
    <xf numFmtId="0" fontId="0" fillId="0" borderId="0" xfId="0" applyAlignment="1">
      <alignment horizontal="center"/>
    </xf>
    <xf numFmtId="2" fontId="0" fillId="0" borderId="0" xfId="0" applyNumberFormat="1"/>
    <xf numFmtId="4" fontId="0" fillId="0" borderId="0" xfId="0" applyNumberFormat="1"/>
    <xf numFmtId="4" fontId="6" fillId="0" borderId="0" xfId="0" applyNumberFormat="1" applyFont="1"/>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7" fillId="3" borderId="0" xfId="1" applyFont="1" applyFill="1" applyBorder="1" applyAlignment="1">
      <alignment horizontal="center" vertical="center"/>
    </xf>
    <xf numFmtId="0" fontId="7" fillId="3" borderId="0"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 xfId="1" applyFont="1" applyFill="1" applyBorder="1" applyAlignment="1">
      <alignment horizontal="center" vertical="center"/>
    </xf>
    <xf numFmtId="49" fontId="5" fillId="0" borderId="1" xfId="0" applyNumberFormat="1" applyFont="1" applyFill="1" applyBorder="1" applyAlignme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xf>
    <xf numFmtId="14" fontId="5" fillId="0" borderId="1" xfId="0" applyNumberFormat="1" applyFont="1" applyFill="1" applyBorder="1" applyAlignment="1">
      <alignment vertical="center"/>
    </xf>
    <xf numFmtId="0" fontId="5" fillId="0" borderId="1" xfId="0" applyFont="1" applyBorder="1" applyAlignment="1">
      <alignment vertical="center" wrapText="1"/>
    </xf>
    <xf numFmtId="8" fontId="5" fillId="0" borderId="1" xfId="0" applyNumberFormat="1" applyFont="1" applyFill="1" applyBorder="1" applyAlignment="1">
      <alignment horizontal="left" vertical="center" wrapText="1"/>
    </xf>
    <xf numFmtId="8" fontId="4" fillId="0" borderId="0" xfId="0" applyNumberFormat="1" applyFont="1" applyFill="1" applyBorder="1" applyAlignment="1">
      <alignment horizontal="left" vertical="center"/>
    </xf>
    <xf numFmtId="0" fontId="5" fillId="0" borderId="1" xfId="0" applyFont="1" applyFill="1" applyBorder="1" applyAlignment="1">
      <alignment horizontal="left" vertical="center"/>
    </xf>
    <xf numFmtId="14" fontId="5" fillId="0" borderId="1" xfId="0" applyNumberFormat="1" applyFont="1" applyFill="1" applyBorder="1" applyAlignment="1">
      <alignment vertical="center" wrapText="1"/>
    </xf>
    <xf numFmtId="0" fontId="5" fillId="0" borderId="1" xfId="0" applyFont="1" applyFill="1" applyBorder="1" applyAlignment="1">
      <alignment horizontal="left" vertical="top" wrapText="1"/>
    </xf>
    <xf numFmtId="14"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vertical="center" wrapText="1"/>
    </xf>
    <xf numFmtId="14" fontId="4" fillId="0" borderId="1" xfId="0" applyNumberFormat="1" applyFont="1" applyFill="1" applyBorder="1" applyAlignment="1">
      <alignment horizontal="center" vertical="center"/>
    </xf>
    <xf numFmtId="0" fontId="5" fillId="0" borderId="1" xfId="0" quotePrefix="1" applyFont="1" applyFill="1" applyBorder="1" applyAlignment="1">
      <alignment horizontal="center" vertical="center"/>
    </xf>
    <xf numFmtId="0" fontId="4" fillId="5" borderId="0" xfId="0" applyFont="1" applyFill="1" applyBorder="1" applyAlignment="1">
      <alignment vertical="center"/>
    </xf>
    <xf numFmtId="49" fontId="5" fillId="5" borderId="1" xfId="2" applyNumberFormat="1" applyFont="1" applyFill="1" applyBorder="1" applyAlignment="1">
      <alignment vertical="center" wrapText="1"/>
    </xf>
    <xf numFmtId="14" fontId="5" fillId="5" borderId="1" xfId="2" applyNumberFormat="1" applyFont="1" applyFill="1" applyBorder="1" applyAlignment="1">
      <alignment vertical="center"/>
    </xf>
    <xf numFmtId="0" fontId="5" fillId="5" borderId="1" xfId="2" applyFont="1" applyFill="1" applyBorder="1" applyAlignment="1">
      <alignment horizontal="left" vertical="center" wrapText="1"/>
    </xf>
    <xf numFmtId="0" fontId="5" fillId="5" borderId="1" xfId="2" applyFont="1" applyFill="1" applyBorder="1" applyAlignment="1">
      <alignment vertical="center" wrapText="1"/>
    </xf>
    <xf numFmtId="8" fontId="5" fillId="5" borderId="1" xfId="2" applyNumberFormat="1" applyFont="1" applyFill="1" applyBorder="1" applyAlignment="1">
      <alignment horizontal="left" vertical="center" wrapText="1"/>
    </xf>
    <xf numFmtId="0" fontId="5" fillId="5" borderId="1" xfId="2" applyFont="1" applyFill="1" applyBorder="1" applyAlignment="1">
      <alignment horizontal="center" vertical="center"/>
    </xf>
    <xf numFmtId="0" fontId="7" fillId="5" borderId="1" xfId="2" applyFont="1" applyFill="1" applyBorder="1" applyAlignment="1">
      <alignment horizontal="center" vertical="center"/>
    </xf>
    <xf numFmtId="0" fontId="4" fillId="5" borderId="1" xfId="2" applyFont="1" applyFill="1" applyBorder="1" applyAlignment="1">
      <alignment horizontal="center" vertical="center"/>
    </xf>
    <xf numFmtId="14" fontId="4" fillId="5" borderId="1" xfId="2" applyNumberFormat="1" applyFont="1" applyFill="1" applyBorder="1" applyAlignment="1">
      <alignment horizontal="center" vertical="center"/>
    </xf>
    <xf numFmtId="49" fontId="5" fillId="5" borderId="1" xfId="2" applyNumberFormat="1"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cellXfs>
  <cellStyles count="3">
    <cellStyle name="Énfasis1" xfId="1" builtinId="29"/>
    <cellStyle name="Normal" xfId="0" builtinId="0"/>
    <cellStyle name="Notas" xfId="2" builtinId="10"/>
  </cellStyles>
  <dxfs count="0"/>
  <tableStyles count="0" defaultTableStyle="TableStyleMedium2" defaultPivotStyle="PivotStyleLight16"/>
  <colors>
    <mruColors>
      <color rgb="FF738BA1"/>
      <color rgb="FFA5B5C3"/>
      <color rgb="FFA9BB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esidencia.gencat.cat/ca/ambits_d_actuacio/relacions-institucionals/registre-de-convenis-de-collaboracio-i-cooperacio/detal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tabSelected="1" zoomScaleNormal="100" workbookViewId="0">
      <pane ySplit="1" topLeftCell="A2" activePane="bottomLeft" state="frozen"/>
      <selection pane="bottomLeft" activeCell="A3" sqref="A3"/>
    </sheetView>
  </sheetViews>
  <sheetFormatPr baseColWidth="10" defaultColWidth="11.42578125" defaultRowHeight="11.25" x14ac:dyDescent="0.25"/>
  <cols>
    <col min="1" max="1" width="15.42578125" style="4" customWidth="1"/>
    <col min="2" max="2" width="9" style="4" customWidth="1"/>
    <col min="3" max="3" width="21.42578125" style="2" bestFit="1" customWidth="1"/>
    <col min="4" max="4" width="38.140625" style="2" customWidth="1"/>
    <col min="5" max="5" width="42.42578125" style="8" hidden="1" customWidth="1"/>
    <col min="6" max="6" width="37.140625" style="4" hidden="1" customWidth="1"/>
    <col min="7" max="7" width="29.140625" style="4" customWidth="1"/>
    <col min="8" max="8" width="14.28515625" style="50" customWidth="1"/>
    <col min="9" max="9" width="17.28515625" style="4" customWidth="1"/>
    <col min="10" max="10" width="11.42578125" style="15"/>
    <col min="11" max="11" width="15.140625" style="15" bestFit="1" customWidth="1"/>
    <col min="12" max="16384" width="11.42578125" style="4"/>
  </cols>
  <sheetData>
    <row r="1" spans="1:11" s="16" customFormat="1" ht="22.5" x14ac:dyDescent="0.25">
      <c r="A1" s="18" t="s">
        <v>0</v>
      </c>
      <c r="B1" s="18" t="s">
        <v>1</v>
      </c>
      <c r="C1" s="19" t="s">
        <v>6</v>
      </c>
      <c r="D1" s="20" t="s">
        <v>5</v>
      </c>
      <c r="E1" s="20" t="s">
        <v>2</v>
      </c>
      <c r="F1" s="21" t="s">
        <v>3</v>
      </c>
      <c r="G1" s="21" t="s">
        <v>4</v>
      </c>
      <c r="H1" s="20" t="s">
        <v>9</v>
      </c>
      <c r="I1" s="20" t="s">
        <v>10</v>
      </c>
      <c r="J1" s="20" t="s">
        <v>212</v>
      </c>
      <c r="K1" s="20" t="s">
        <v>276</v>
      </c>
    </row>
    <row r="2" spans="1:11" ht="45" x14ac:dyDescent="0.25">
      <c r="A2" s="22" t="s">
        <v>27</v>
      </c>
      <c r="B2" s="26">
        <v>44231</v>
      </c>
      <c r="C2" s="23" t="s">
        <v>18</v>
      </c>
      <c r="D2" s="27" t="s">
        <v>19</v>
      </c>
      <c r="E2" s="28" t="s">
        <v>21</v>
      </c>
      <c r="F2" s="17" t="s">
        <v>20</v>
      </c>
      <c r="G2" s="24" t="s">
        <v>54</v>
      </c>
      <c r="H2" s="25" t="s">
        <v>294</v>
      </c>
      <c r="I2" s="17" t="s">
        <v>295</v>
      </c>
      <c r="J2" s="9" t="s">
        <v>256</v>
      </c>
      <c r="K2" s="36">
        <v>44635</v>
      </c>
    </row>
    <row r="3" spans="1:11" ht="90" x14ac:dyDescent="0.25">
      <c r="A3" s="22" t="s">
        <v>28</v>
      </c>
      <c r="B3" s="26">
        <v>44232</v>
      </c>
      <c r="C3" s="23" t="s">
        <v>22</v>
      </c>
      <c r="D3" s="27" t="s">
        <v>199</v>
      </c>
      <c r="E3" s="28" t="s">
        <v>23</v>
      </c>
      <c r="F3" s="17" t="s">
        <v>20</v>
      </c>
      <c r="G3" s="24" t="s">
        <v>247</v>
      </c>
      <c r="H3" s="25"/>
      <c r="I3" s="17"/>
      <c r="J3" s="9"/>
      <c r="K3" s="36">
        <v>45103</v>
      </c>
    </row>
    <row r="4" spans="1:11" ht="45" x14ac:dyDescent="0.25">
      <c r="A4" s="22" t="s">
        <v>29</v>
      </c>
      <c r="B4" s="26">
        <v>44237</v>
      </c>
      <c r="C4" s="23" t="s">
        <v>24</v>
      </c>
      <c r="D4" s="27" t="s">
        <v>246</v>
      </c>
      <c r="E4" s="28" t="s">
        <v>25</v>
      </c>
      <c r="F4" s="17" t="s">
        <v>20</v>
      </c>
      <c r="G4" s="24" t="s">
        <v>73</v>
      </c>
      <c r="H4" s="25" t="s">
        <v>296</v>
      </c>
      <c r="I4" s="17" t="s">
        <v>297</v>
      </c>
      <c r="J4" s="9" t="s">
        <v>256</v>
      </c>
      <c r="K4" s="36">
        <v>44650</v>
      </c>
    </row>
    <row r="5" spans="1:11" ht="101.25" x14ac:dyDescent="0.25">
      <c r="A5" s="22" t="s">
        <v>26</v>
      </c>
      <c r="B5" s="26">
        <v>44235</v>
      </c>
      <c r="C5" s="23" t="s">
        <v>17</v>
      </c>
      <c r="D5" s="24" t="s">
        <v>30</v>
      </c>
      <c r="E5" s="28" t="s">
        <v>31</v>
      </c>
      <c r="F5" s="17" t="s">
        <v>32</v>
      </c>
      <c r="G5" s="24" t="s">
        <v>249</v>
      </c>
      <c r="H5" s="25" t="s">
        <v>255</v>
      </c>
      <c r="I5" s="17" t="s">
        <v>258</v>
      </c>
      <c r="J5" s="34" t="s">
        <v>256</v>
      </c>
      <c r="K5" s="36"/>
    </row>
    <row r="6" spans="1:11" ht="55.5" customHeight="1" x14ac:dyDescent="0.25">
      <c r="A6" s="35" t="s">
        <v>359</v>
      </c>
      <c r="B6" s="26">
        <v>44231</v>
      </c>
      <c r="C6" s="23" t="s">
        <v>33</v>
      </c>
      <c r="D6" s="24" t="s">
        <v>341</v>
      </c>
      <c r="E6" s="28" t="s">
        <v>34</v>
      </c>
      <c r="F6" s="17" t="s">
        <v>35</v>
      </c>
      <c r="G6" s="24" t="s">
        <v>248</v>
      </c>
      <c r="H6" s="25" t="s">
        <v>340</v>
      </c>
      <c r="I6" s="17"/>
      <c r="J6" s="9" t="s">
        <v>256</v>
      </c>
      <c r="K6" s="36">
        <v>45135</v>
      </c>
    </row>
    <row r="7" spans="1:11" ht="90" x14ac:dyDescent="0.25">
      <c r="A7" s="22" t="s">
        <v>36</v>
      </c>
      <c r="B7" s="26">
        <v>44243</v>
      </c>
      <c r="C7" s="23" t="s">
        <v>39</v>
      </c>
      <c r="D7" s="27" t="s">
        <v>41</v>
      </c>
      <c r="E7" s="28" t="s">
        <v>40</v>
      </c>
      <c r="F7" s="17" t="s">
        <v>20</v>
      </c>
      <c r="G7" s="24" t="s">
        <v>74</v>
      </c>
      <c r="H7" s="25" t="s">
        <v>298</v>
      </c>
      <c r="I7" s="17" t="s">
        <v>299</v>
      </c>
      <c r="J7" s="9" t="s">
        <v>256</v>
      </c>
      <c r="K7" s="36">
        <v>44650</v>
      </c>
    </row>
    <row r="8" spans="1:11" ht="45" x14ac:dyDescent="0.25">
      <c r="A8" s="22" t="s">
        <v>37</v>
      </c>
      <c r="B8" s="26">
        <v>44250</v>
      </c>
      <c r="C8" s="23" t="s">
        <v>42</v>
      </c>
      <c r="D8" s="27" t="s">
        <v>43</v>
      </c>
      <c r="E8" s="28" t="s">
        <v>44</v>
      </c>
      <c r="F8" s="17" t="s">
        <v>45</v>
      </c>
      <c r="G8" s="24" t="s">
        <v>76</v>
      </c>
      <c r="H8" s="25" t="s">
        <v>300</v>
      </c>
      <c r="I8" s="17" t="s">
        <v>301</v>
      </c>
      <c r="J8" s="9" t="s">
        <v>256</v>
      </c>
      <c r="K8" s="36">
        <v>44650</v>
      </c>
    </row>
    <row r="9" spans="1:11" ht="56.25" x14ac:dyDescent="0.25">
      <c r="A9" s="35" t="s">
        <v>360</v>
      </c>
      <c r="B9" s="26">
        <v>44263</v>
      </c>
      <c r="C9" s="23" t="s">
        <v>46</v>
      </c>
      <c r="D9" s="24" t="s">
        <v>49</v>
      </c>
      <c r="E9" s="28" t="s">
        <v>292</v>
      </c>
      <c r="F9" s="17" t="s">
        <v>47</v>
      </c>
      <c r="G9" s="24" t="s">
        <v>48</v>
      </c>
      <c r="H9" s="25"/>
      <c r="I9" s="37"/>
      <c r="J9" s="9"/>
      <c r="K9" s="36"/>
    </row>
    <row r="10" spans="1:11" ht="56.25" x14ac:dyDescent="0.25">
      <c r="A10" s="22" t="s">
        <v>38</v>
      </c>
      <c r="B10" s="26">
        <v>44270</v>
      </c>
      <c r="C10" s="23" t="s">
        <v>50</v>
      </c>
      <c r="D10" s="27" t="s">
        <v>51</v>
      </c>
      <c r="E10" s="28" t="s">
        <v>52</v>
      </c>
      <c r="F10" s="17" t="s">
        <v>53</v>
      </c>
      <c r="G10" s="24" t="s">
        <v>77</v>
      </c>
      <c r="H10" s="25" t="s">
        <v>302</v>
      </c>
      <c r="I10" s="17" t="s">
        <v>303</v>
      </c>
      <c r="J10" s="9" t="s">
        <v>256</v>
      </c>
      <c r="K10" s="36">
        <v>44650</v>
      </c>
    </row>
    <row r="11" spans="1:11" ht="56.25" x14ac:dyDescent="0.25">
      <c r="A11" s="35" t="s">
        <v>361</v>
      </c>
      <c r="B11" s="26">
        <v>44278</v>
      </c>
      <c r="C11" s="23" t="s">
        <v>65</v>
      </c>
      <c r="D11" s="27" t="s">
        <v>72</v>
      </c>
      <c r="E11" s="28" t="s">
        <v>69</v>
      </c>
      <c r="F11" s="17" t="s">
        <v>70</v>
      </c>
      <c r="G11" s="23" t="s">
        <v>252</v>
      </c>
      <c r="H11" s="25" t="s">
        <v>304</v>
      </c>
      <c r="I11" s="17" t="s">
        <v>305</v>
      </c>
      <c r="J11" s="9" t="s">
        <v>256</v>
      </c>
      <c r="K11" s="36">
        <v>44650</v>
      </c>
    </row>
    <row r="12" spans="1:11" s="38" customFormat="1" ht="56.25" x14ac:dyDescent="0.25">
      <c r="A12" s="39" t="s">
        <v>362</v>
      </c>
      <c r="B12" s="40">
        <v>44278</v>
      </c>
      <c r="C12" s="41" t="s">
        <v>65</v>
      </c>
      <c r="D12" s="42" t="s">
        <v>66</v>
      </c>
      <c r="E12" s="43" t="s">
        <v>114</v>
      </c>
      <c r="F12" s="44" t="s">
        <v>70</v>
      </c>
      <c r="G12" s="41" t="s">
        <v>251</v>
      </c>
      <c r="H12" s="45" t="s">
        <v>306</v>
      </c>
      <c r="I12" s="44" t="s">
        <v>307</v>
      </c>
      <c r="J12" s="46"/>
      <c r="K12" s="47"/>
    </row>
    <row r="13" spans="1:11" s="38" customFormat="1" ht="78.75" x14ac:dyDescent="0.25">
      <c r="A13" s="48" t="s">
        <v>55</v>
      </c>
      <c r="B13" s="40">
        <v>44209</v>
      </c>
      <c r="C13" s="41" t="s">
        <v>67</v>
      </c>
      <c r="D13" s="42" t="s">
        <v>68</v>
      </c>
      <c r="E13" s="43" t="s">
        <v>44</v>
      </c>
      <c r="F13" s="44" t="s">
        <v>71</v>
      </c>
      <c r="G13" s="42" t="s">
        <v>191</v>
      </c>
      <c r="H13" s="45" t="s">
        <v>308</v>
      </c>
      <c r="I13" s="44" t="s">
        <v>309</v>
      </c>
      <c r="J13" s="46"/>
      <c r="K13" s="47"/>
    </row>
    <row r="14" spans="1:11" s="38" customFormat="1" ht="123.75" x14ac:dyDescent="0.25">
      <c r="A14" s="48" t="s">
        <v>56</v>
      </c>
      <c r="B14" s="40">
        <v>44215</v>
      </c>
      <c r="C14" s="41" t="s">
        <v>17</v>
      </c>
      <c r="D14" s="42" t="s">
        <v>363</v>
      </c>
      <c r="E14" s="43" t="s">
        <v>79</v>
      </c>
      <c r="F14" s="44" t="s">
        <v>78</v>
      </c>
      <c r="G14" s="42" t="s">
        <v>75</v>
      </c>
      <c r="H14" s="45" t="s">
        <v>313</v>
      </c>
      <c r="I14" s="44" t="s">
        <v>312</v>
      </c>
      <c r="J14" s="46"/>
      <c r="K14" s="47"/>
    </row>
    <row r="15" spans="1:11" s="38" customFormat="1" ht="33.75" x14ac:dyDescent="0.25">
      <c r="A15" s="48" t="s">
        <v>57</v>
      </c>
      <c r="B15" s="40">
        <v>44306</v>
      </c>
      <c r="C15" s="41" t="s">
        <v>80</v>
      </c>
      <c r="D15" s="42" t="s">
        <v>84</v>
      </c>
      <c r="E15" s="43" t="s">
        <v>82</v>
      </c>
      <c r="F15" s="44" t="s">
        <v>83</v>
      </c>
      <c r="G15" s="42" t="s">
        <v>81</v>
      </c>
      <c r="H15" s="45" t="s">
        <v>314</v>
      </c>
      <c r="I15" s="44" t="s">
        <v>315</v>
      </c>
      <c r="J15" s="46"/>
      <c r="K15" s="47"/>
    </row>
    <row r="16" spans="1:11" s="38" customFormat="1" ht="78.75" x14ac:dyDescent="0.25">
      <c r="A16" s="48" t="s">
        <v>58</v>
      </c>
      <c r="B16" s="40">
        <v>44335</v>
      </c>
      <c r="C16" s="41" t="s">
        <v>85</v>
      </c>
      <c r="D16" s="42" t="s">
        <v>86</v>
      </c>
      <c r="E16" s="43" t="s">
        <v>87</v>
      </c>
      <c r="F16" s="44" t="s">
        <v>88</v>
      </c>
      <c r="G16" s="42" t="s">
        <v>95</v>
      </c>
      <c r="H16" s="45" t="s">
        <v>310</v>
      </c>
      <c r="I16" s="44" t="s">
        <v>311</v>
      </c>
      <c r="J16" s="46"/>
      <c r="K16" s="47"/>
    </row>
    <row r="17" spans="1:11" ht="78.75" x14ac:dyDescent="0.25">
      <c r="A17" s="22" t="s">
        <v>59</v>
      </c>
      <c r="B17" s="26">
        <v>44347</v>
      </c>
      <c r="C17" s="23" t="s">
        <v>89</v>
      </c>
      <c r="D17" s="27" t="s">
        <v>90</v>
      </c>
      <c r="E17" s="28" t="s">
        <v>91</v>
      </c>
      <c r="F17" s="17" t="s">
        <v>92</v>
      </c>
      <c r="G17" s="24" t="s">
        <v>93</v>
      </c>
      <c r="H17" s="25" t="s">
        <v>356</v>
      </c>
      <c r="I17" s="37" t="s">
        <v>357</v>
      </c>
      <c r="J17" s="9" t="s">
        <v>336</v>
      </c>
      <c r="K17" s="36">
        <v>44956</v>
      </c>
    </row>
    <row r="18" spans="1:11" ht="55.5" customHeight="1" x14ac:dyDescent="0.25">
      <c r="A18" s="22" t="s">
        <v>60</v>
      </c>
      <c r="B18" s="26">
        <v>44335</v>
      </c>
      <c r="C18" s="23" t="s">
        <v>17</v>
      </c>
      <c r="D18" s="24" t="s">
        <v>96</v>
      </c>
      <c r="E18" s="28" t="s">
        <v>278</v>
      </c>
      <c r="F18" s="17" t="s">
        <v>97</v>
      </c>
      <c r="G18" s="24" t="s">
        <v>94</v>
      </c>
      <c r="H18" s="25" t="s">
        <v>337</v>
      </c>
      <c r="I18" s="17"/>
      <c r="J18" s="9" t="s">
        <v>336</v>
      </c>
      <c r="K18" s="36"/>
    </row>
    <row r="19" spans="1:11" ht="78.75" x14ac:dyDescent="0.25">
      <c r="A19" s="22" t="s">
        <v>61</v>
      </c>
      <c r="B19" s="26">
        <v>44356</v>
      </c>
      <c r="C19" s="23" t="s">
        <v>115</v>
      </c>
      <c r="D19" s="27" t="s">
        <v>116</v>
      </c>
      <c r="E19" s="28" t="s">
        <v>117</v>
      </c>
      <c r="F19" s="17" t="s">
        <v>118</v>
      </c>
      <c r="G19" s="24" t="s">
        <v>119</v>
      </c>
      <c r="H19" s="25" t="s">
        <v>353</v>
      </c>
      <c r="I19" s="17" t="s">
        <v>354</v>
      </c>
      <c r="J19" s="9" t="s">
        <v>256</v>
      </c>
      <c r="K19" s="36"/>
    </row>
    <row r="20" spans="1:11" ht="180" x14ac:dyDescent="0.25">
      <c r="A20" s="22" t="s">
        <v>62</v>
      </c>
      <c r="B20" s="26">
        <v>44361</v>
      </c>
      <c r="C20" s="23" t="s">
        <v>124</v>
      </c>
      <c r="D20" s="27" t="s">
        <v>123</v>
      </c>
      <c r="E20" s="28" t="s">
        <v>126</v>
      </c>
      <c r="F20" s="17" t="s">
        <v>127</v>
      </c>
      <c r="G20" s="24" t="s">
        <v>125</v>
      </c>
      <c r="H20" s="25" t="s">
        <v>351</v>
      </c>
      <c r="I20" s="17" t="s">
        <v>352</v>
      </c>
      <c r="J20" s="9" t="s">
        <v>256</v>
      </c>
      <c r="K20" s="36" t="s">
        <v>256</v>
      </c>
    </row>
    <row r="21" spans="1:11" ht="56.25" x14ac:dyDescent="0.25">
      <c r="A21" s="22" t="s">
        <v>63</v>
      </c>
      <c r="B21" s="26">
        <v>44348</v>
      </c>
      <c r="C21" s="23" t="s">
        <v>17</v>
      </c>
      <c r="D21" s="24" t="s">
        <v>120</v>
      </c>
      <c r="E21" s="28" t="s">
        <v>44</v>
      </c>
      <c r="F21" s="17" t="s">
        <v>122</v>
      </c>
      <c r="G21" s="24" t="s">
        <v>121</v>
      </c>
      <c r="H21" s="25" t="s">
        <v>350</v>
      </c>
      <c r="I21" s="17" t="s">
        <v>349</v>
      </c>
      <c r="J21" s="9" t="s">
        <v>256</v>
      </c>
      <c r="K21" s="36" t="s">
        <v>256</v>
      </c>
    </row>
    <row r="22" spans="1:11" ht="123.75" x14ac:dyDescent="0.25">
      <c r="A22" s="22" t="s">
        <v>64</v>
      </c>
      <c r="B22" s="26">
        <v>44363</v>
      </c>
      <c r="C22" s="23" t="s">
        <v>129</v>
      </c>
      <c r="D22" s="24" t="s">
        <v>130</v>
      </c>
      <c r="E22" s="28" t="s">
        <v>44</v>
      </c>
      <c r="F22" s="17" t="s">
        <v>131</v>
      </c>
      <c r="G22" s="24" t="s">
        <v>167</v>
      </c>
      <c r="H22" s="25" t="s">
        <v>197</v>
      </c>
      <c r="I22" s="17" t="s">
        <v>198</v>
      </c>
      <c r="J22" s="34" t="s">
        <v>256</v>
      </c>
      <c r="K22" s="36"/>
    </row>
    <row r="23" spans="1:11" ht="101.25" x14ac:dyDescent="0.25">
      <c r="A23" s="22" t="s">
        <v>200</v>
      </c>
      <c r="B23" s="26">
        <v>44365</v>
      </c>
      <c r="C23" s="23" t="s">
        <v>128</v>
      </c>
      <c r="D23" s="24" t="s">
        <v>177</v>
      </c>
      <c r="E23" s="28" t="s">
        <v>44</v>
      </c>
      <c r="F23" s="30" t="s">
        <v>133</v>
      </c>
      <c r="G23" s="24" t="s">
        <v>132</v>
      </c>
      <c r="H23" s="25" t="s">
        <v>320</v>
      </c>
      <c r="I23" s="17" t="s">
        <v>321</v>
      </c>
      <c r="J23" s="9"/>
      <c r="K23" s="36"/>
    </row>
    <row r="24" spans="1:11" ht="56.25" x14ac:dyDescent="0.25">
      <c r="A24" s="26" t="s">
        <v>98</v>
      </c>
      <c r="B24" s="26">
        <v>44383</v>
      </c>
      <c r="C24" s="23" t="s">
        <v>134</v>
      </c>
      <c r="D24" s="27" t="s">
        <v>135</v>
      </c>
      <c r="E24" s="28" t="s">
        <v>136</v>
      </c>
      <c r="F24" s="17" t="s">
        <v>137</v>
      </c>
      <c r="G24" s="24" t="s">
        <v>153</v>
      </c>
      <c r="H24" s="25" t="s">
        <v>322</v>
      </c>
      <c r="I24" s="17" t="s">
        <v>323</v>
      </c>
      <c r="J24" s="9"/>
      <c r="K24" s="36"/>
    </row>
    <row r="25" spans="1:11" ht="67.5" x14ac:dyDescent="0.25">
      <c r="A25" s="26" t="s">
        <v>99</v>
      </c>
      <c r="B25" s="26">
        <v>44383</v>
      </c>
      <c r="C25" s="23" t="s">
        <v>138</v>
      </c>
      <c r="D25" s="27" t="s">
        <v>139</v>
      </c>
      <c r="E25" s="28" t="s">
        <v>288</v>
      </c>
      <c r="F25" s="17" t="s">
        <v>140</v>
      </c>
      <c r="G25" s="24" t="s">
        <v>154</v>
      </c>
      <c r="H25" s="25" t="s">
        <v>324</v>
      </c>
      <c r="I25" s="17" t="s">
        <v>325</v>
      </c>
      <c r="J25" s="9"/>
      <c r="K25" s="36"/>
    </row>
    <row r="26" spans="1:11" ht="123.75" x14ac:dyDescent="0.25">
      <c r="A26" s="26" t="s">
        <v>100</v>
      </c>
      <c r="B26" s="26">
        <v>44362</v>
      </c>
      <c r="C26" s="23" t="s">
        <v>17</v>
      </c>
      <c r="D26" s="24" t="s">
        <v>141</v>
      </c>
      <c r="E26" s="28" t="s">
        <v>142</v>
      </c>
      <c r="F26" s="17" t="s">
        <v>143</v>
      </c>
      <c r="G26" s="24" t="s">
        <v>201</v>
      </c>
      <c r="H26" s="25" t="s">
        <v>326</v>
      </c>
      <c r="I26" s="17" t="s">
        <v>327</v>
      </c>
      <c r="J26" s="9"/>
      <c r="K26" s="36"/>
    </row>
    <row r="27" spans="1:11" ht="56.25" x14ac:dyDescent="0.25">
      <c r="A27" s="26" t="s">
        <v>101</v>
      </c>
      <c r="B27" s="26">
        <v>44390</v>
      </c>
      <c r="C27" s="23" t="s">
        <v>144</v>
      </c>
      <c r="D27" s="27" t="s">
        <v>145</v>
      </c>
      <c r="E27" s="28" t="s">
        <v>44</v>
      </c>
      <c r="F27" s="17" t="s">
        <v>146</v>
      </c>
      <c r="G27" s="24" t="s">
        <v>155</v>
      </c>
      <c r="H27" s="25" t="s">
        <v>317</v>
      </c>
      <c r="I27" s="17" t="s">
        <v>316</v>
      </c>
      <c r="J27" s="9"/>
      <c r="K27" s="36"/>
    </row>
    <row r="28" spans="1:11" ht="33.75" x14ac:dyDescent="0.25">
      <c r="A28" s="31" t="s">
        <v>364</v>
      </c>
      <c r="B28" s="26">
        <v>44373</v>
      </c>
      <c r="C28" s="23" t="s">
        <v>150</v>
      </c>
      <c r="D28" s="24" t="s">
        <v>147</v>
      </c>
      <c r="E28" s="28" t="s">
        <v>148</v>
      </c>
      <c r="F28" s="17" t="s">
        <v>149</v>
      </c>
      <c r="G28" s="24" t="s">
        <v>156</v>
      </c>
      <c r="H28" s="25" t="s">
        <v>338</v>
      </c>
      <c r="I28" s="17"/>
      <c r="J28" s="9" t="s">
        <v>336</v>
      </c>
      <c r="K28" s="36"/>
    </row>
    <row r="29" spans="1:11" ht="67.5" x14ac:dyDescent="0.25">
      <c r="A29" s="31" t="s">
        <v>365</v>
      </c>
      <c r="B29" s="26">
        <v>44390</v>
      </c>
      <c r="C29" s="23" t="s">
        <v>151</v>
      </c>
      <c r="D29" s="27" t="s">
        <v>152</v>
      </c>
      <c r="E29" s="28" t="s">
        <v>158</v>
      </c>
      <c r="F29" s="17" t="s">
        <v>159</v>
      </c>
      <c r="G29" s="24" t="s">
        <v>157</v>
      </c>
      <c r="H29" s="25" t="s">
        <v>328</v>
      </c>
      <c r="I29" s="17" t="s">
        <v>329</v>
      </c>
      <c r="J29" s="9"/>
      <c r="K29" s="36"/>
    </row>
    <row r="30" spans="1:11" ht="112.5" x14ac:dyDescent="0.25">
      <c r="A30" s="26" t="s">
        <v>102</v>
      </c>
      <c r="B30" s="26">
        <v>44396</v>
      </c>
      <c r="C30" s="23" t="s">
        <v>160</v>
      </c>
      <c r="D30" s="27" t="s">
        <v>161</v>
      </c>
      <c r="E30" s="28" t="s">
        <v>162</v>
      </c>
      <c r="F30" s="32" t="s">
        <v>163</v>
      </c>
      <c r="G30" s="24" t="s">
        <v>185</v>
      </c>
      <c r="H30" s="25" t="s">
        <v>330</v>
      </c>
      <c r="I30" s="17" t="s">
        <v>331</v>
      </c>
      <c r="J30" s="9"/>
      <c r="K30" s="36"/>
    </row>
    <row r="31" spans="1:11" ht="67.5" x14ac:dyDescent="0.25">
      <c r="A31" s="26" t="s">
        <v>103</v>
      </c>
      <c r="B31" s="26">
        <v>44368</v>
      </c>
      <c r="C31" s="23" t="s">
        <v>67</v>
      </c>
      <c r="D31" s="24" t="s">
        <v>164</v>
      </c>
      <c r="E31" s="28" t="s">
        <v>166</v>
      </c>
      <c r="F31" s="17" t="s">
        <v>165</v>
      </c>
      <c r="G31" s="24" t="s">
        <v>277</v>
      </c>
      <c r="H31" s="25" t="s">
        <v>210</v>
      </c>
      <c r="I31" s="34" t="s">
        <v>211</v>
      </c>
      <c r="J31" s="34" t="s">
        <v>256</v>
      </c>
      <c r="K31" s="36"/>
    </row>
    <row r="32" spans="1:11" ht="78.75" x14ac:dyDescent="0.25">
      <c r="A32" s="26" t="s">
        <v>104</v>
      </c>
      <c r="B32" s="26">
        <v>44377</v>
      </c>
      <c r="C32" s="23" t="s">
        <v>169</v>
      </c>
      <c r="D32" s="27" t="s">
        <v>168</v>
      </c>
      <c r="E32" s="28" t="s">
        <v>170</v>
      </c>
      <c r="F32" s="17" t="s">
        <v>171</v>
      </c>
      <c r="G32" s="24" t="s">
        <v>172</v>
      </c>
      <c r="H32" s="25" t="s">
        <v>332</v>
      </c>
      <c r="I32" s="17" t="s">
        <v>333</v>
      </c>
      <c r="J32" s="9"/>
      <c r="K32" s="36"/>
    </row>
    <row r="33" spans="1:11" ht="162" customHeight="1" x14ac:dyDescent="0.25">
      <c r="A33" s="26" t="s">
        <v>105</v>
      </c>
      <c r="B33" s="26">
        <v>44454</v>
      </c>
      <c r="C33" s="23" t="s">
        <v>173</v>
      </c>
      <c r="D33" s="27" t="s">
        <v>174</v>
      </c>
      <c r="E33" s="28" t="s">
        <v>176</v>
      </c>
      <c r="F33" s="17" t="s">
        <v>175</v>
      </c>
      <c r="G33" s="24" t="s">
        <v>250</v>
      </c>
      <c r="H33" s="25" t="s">
        <v>358</v>
      </c>
      <c r="I33" s="37" t="s">
        <v>357</v>
      </c>
      <c r="J33" s="9" t="s">
        <v>336</v>
      </c>
      <c r="K33" s="36">
        <v>44977</v>
      </c>
    </row>
    <row r="34" spans="1:11" ht="45" x14ac:dyDescent="0.25">
      <c r="A34" s="22" t="s">
        <v>106</v>
      </c>
      <c r="B34" s="26">
        <v>44488</v>
      </c>
      <c r="C34" s="23" t="s">
        <v>178</v>
      </c>
      <c r="D34" s="27" t="s">
        <v>179</v>
      </c>
      <c r="E34" s="28" t="s">
        <v>180</v>
      </c>
      <c r="F34" s="17" t="s">
        <v>165</v>
      </c>
      <c r="G34" s="24" t="s">
        <v>181</v>
      </c>
      <c r="H34" s="25"/>
      <c r="I34" s="17"/>
      <c r="J34" s="9"/>
      <c r="K34" s="36">
        <v>44977</v>
      </c>
    </row>
    <row r="35" spans="1:11" ht="123.75" x14ac:dyDescent="0.25">
      <c r="A35" s="22" t="s">
        <v>107</v>
      </c>
      <c r="B35" s="26">
        <v>44473</v>
      </c>
      <c r="C35" s="23" t="s">
        <v>67</v>
      </c>
      <c r="D35" s="24" t="s">
        <v>183</v>
      </c>
      <c r="E35" s="28" t="s">
        <v>182</v>
      </c>
      <c r="F35" s="17" t="s">
        <v>82</v>
      </c>
      <c r="G35" s="24" t="s">
        <v>184</v>
      </c>
      <c r="H35" s="25" t="s">
        <v>257</v>
      </c>
      <c r="I35" s="34" t="s">
        <v>211</v>
      </c>
      <c r="J35" s="34" t="s">
        <v>256</v>
      </c>
      <c r="K35" s="36"/>
    </row>
    <row r="36" spans="1:11" ht="123.75" x14ac:dyDescent="0.25">
      <c r="A36" s="22" t="s">
        <v>108</v>
      </c>
      <c r="B36" s="26">
        <v>44488</v>
      </c>
      <c r="C36" s="23" t="s">
        <v>186</v>
      </c>
      <c r="D36" s="27" t="s">
        <v>187</v>
      </c>
      <c r="E36" s="28" t="s">
        <v>188</v>
      </c>
      <c r="F36" s="17" t="s">
        <v>190</v>
      </c>
      <c r="G36" s="24" t="s">
        <v>189</v>
      </c>
      <c r="H36" s="25"/>
      <c r="I36" s="17"/>
      <c r="J36" s="9"/>
      <c r="K36" s="36">
        <v>44977</v>
      </c>
    </row>
    <row r="37" spans="1:11" ht="56.25" x14ac:dyDescent="0.25">
      <c r="A37" s="22" t="s">
        <v>109</v>
      </c>
      <c r="B37" s="33">
        <v>44499</v>
      </c>
      <c r="C37" s="23" t="s">
        <v>192</v>
      </c>
      <c r="D37" s="27" t="s">
        <v>193</v>
      </c>
      <c r="E37" s="28" t="s">
        <v>196</v>
      </c>
      <c r="F37" s="17" t="s">
        <v>194</v>
      </c>
      <c r="G37" s="24" t="s">
        <v>195</v>
      </c>
      <c r="H37" s="25"/>
      <c r="I37" s="17"/>
      <c r="J37" s="9"/>
      <c r="K37" s="36">
        <v>45001</v>
      </c>
    </row>
    <row r="38" spans="1:11" ht="67.5" x14ac:dyDescent="0.25">
      <c r="A38" s="22" t="s">
        <v>110</v>
      </c>
      <c r="B38" s="26">
        <v>44515</v>
      </c>
      <c r="C38" s="23" t="s">
        <v>202</v>
      </c>
      <c r="D38" s="24" t="s">
        <v>289</v>
      </c>
      <c r="E38" s="28" t="s">
        <v>196</v>
      </c>
      <c r="F38" s="17" t="s">
        <v>203</v>
      </c>
      <c r="G38" s="24" t="s">
        <v>204</v>
      </c>
      <c r="H38" s="25"/>
      <c r="I38" s="17"/>
      <c r="J38" s="9"/>
      <c r="K38" s="36">
        <v>45005</v>
      </c>
    </row>
    <row r="39" spans="1:11" ht="78.75" x14ac:dyDescent="0.25">
      <c r="A39" s="22" t="s">
        <v>111</v>
      </c>
      <c r="B39" s="26">
        <v>44523</v>
      </c>
      <c r="C39" s="23" t="s">
        <v>213</v>
      </c>
      <c r="D39" s="24" t="s">
        <v>216</v>
      </c>
      <c r="E39" s="28" t="s">
        <v>217</v>
      </c>
      <c r="F39" s="17" t="s">
        <v>215</v>
      </c>
      <c r="G39" s="24" t="s">
        <v>214</v>
      </c>
      <c r="H39" s="25"/>
      <c r="I39" s="17"/>
      <c r="J39" s="9"/>
      <c r="K39" s="36">
        <v>45005</v>
      </c>
    </row>
    <row r="40" spans="1:11" ht="78.75" x14ac:dyDescent="0.25">
      <c r="A40" s="22" t="s">
        <v>112</v>
      </c>
      <c r="B40" s="26">
        <v>44546</v>
      </c>
      <c r="C40" s="23" t="s">
        <v>218</v>
      </c>
      <c r="D40" s="24" t="s">
        <v>219</v>
      </c>
      <c r="E40" s="28" t="s">
        <v>220</v>
      </c>
      <c r="F40" s="17" t="s">
        <v>221</v>
      </c>
      <c r="G40" s="24" t="s">
        <v>222</v>
      </c>
      <c r="H40" s="25"/>
      <c r="I40" s="17"/>
      <c r="J40" s="9"/>
      <c r="K40" s="36">
        <v>45007</v>
      </c>
    </row>
    <row r="41" spans="1:11" ht="123.75" x14ac:dyDescent="0.25">
      <c r="A41" s="22" t="s">
        <v>113</v>
      </c>
      <c r="B41" s="26">
        <v>44547</v>
      </c>
      <c r="C41" s="23" t="s">
        <v>230</v>
      </c>
      <c r="D41" s="24" t="s">
        <v>290</v>
      </c>
      <c r="E41" s="28" t="s">
        <v>291</v>
      </c>
      <c r="F41" s="17" t="s">
        <v>227</v>
      </c>
      <c r="G41" s="24" t="s">
        <v>232</v>
      </c>
      <c r="H41" s="25"/>
      <c r="I41" s="17"/>
      <c r="J41" s="9"/>
      <c r="K41" s="36">
        <v>45005</v>
      </c>
    </row>
    <row r="42" spans="1:11" ht="78.75" x14ac:dyDescent="0.25">
      <c r="A42" s="22" t="s">
        <v>205</v>
      </c>
      <c r="B42" s="26">
        <v>44552</v>
      </c>
      <c r="C42" s="23" t="s">
        <v>231</v>
      </c>
      <c r="D42" s="24" t="s">
        <v>223</v>
      </c>
      <c r="E42" s="28" t="s">
        <v>226</v>
      </c>
      <c r="F42" s="17" t="s">
        <v>228</v>
      </c>
      <c r="G42" s="24" t="s">
        <v>233</v>
      </c>
      <c r="H42" s="25" t="s">
        <v>334</v>
      </c>
      <c r="I42" s="17" t="s">
        <v>335</v>
      </c>
      <c r="J42" s="9" t="s">
        <v>336</v>
      </c>
      <c r="K42" s="36"/>
    </row>
    <row r="43" spans="1:11" ht="67.5" x14ac:dyDescent="0.25">
      <c r="A43" s="22" t="s">
        <v>206</v>
      </c>
      <c r="B43" s="26">
        <v>44553</v>
      </c>
      <c r="C43" s="23" t="s">
        <v>225</v>
      </c>
      <c r="D43" s="24" t="s">
        <v>224</v>
      </c>
      <c r="E43" s="28" t="s">
        <v>82</v>
      </c>
      <c r="F43" s="17" t="s">
        <v>229</v>
      </c>
      <c r="G43" s="24" t="s">
        <v>234</v>
      </c>
      <c r="H43" s="25"/>
      <c r="I43" s="17"/>
      <c r="J43" s="9"/>
      <c r="K43" s="36">
        <v>45005</v>
      </c>
    </row>
    <row r="44" spans="1:11" ht="123.75" x14ac:dyDescent="0.25">
      <c r="A44" s="22" t="s">
        <v>207</v>
      </c>
      <c r="B44" s="26">
        <v>44554</v>
      </c>
      <c r="C44" s="23" t="s">
        <v>236</v>
      </c>
      <c r="D44" s="24" t="s">
        <v>235</v>
      </c>
      <c r="E44" s="28" t="s">
        <v>237</v>
      </c>
      <c r="F44" s="17" t="s">
        <v>242</v>
      </c>
      <c r="G44" s="24" t="s">
        <v>266</v>
      </c>
      <c r="H44" s="25"/>
      <c r="I44" s="17"/>
      <c r="J44" s="9"/>
      <c r="K44" s="36">
        <v>45005</v>
      </c>
    </row>
    <row r="45" spans="1:11" ht="112.5" x14ac:dyDescent="0.25">
      <c r="A45" s="22" t="s">
        <v>208</v>
      </c>
      <c r="B45" s="26">
        <v>44557</v>
      </c>
      <c r="C45" s="23" t="s">
        <v>239</v>
      </c>
      <c r="D45" s="24" t="s">
        <v>238</v>
      </c>
      <c r="E45" s="28" t="s">
        <v>241</v>
      </c>
      <c r="F45" s="17" t="s">
        <v>240</v>
      </c>
      <c r="G45" s="24" t="s">
        <v>267</v>
      </c>
      <c r="H45" s="25"/>
      <c r="I45" s="17"/>
      <c r="J45" s="9"/>
      <c r="K45" s="36">
        <v>45007</v>
      </c>
    </row>
    <row r="46" spans="1:11" ht="191.25" x14ac:dyDescent="0.25">
      <c r="A46" s="22" t="s">
        <v>209</v>
      </c>
      <c r="B46" s="26">
        <v>44559</v>
      </c>
      <c r="C46" s="23" t="s">
        <v>243</v>
      </c>
      <c r="D46" s="24" t="s">
        <v>366</v>
      </c>
      <c r="E46" s="28" t="s">
        <v>260</v>
      </c>
      <c r="F46" s="17" t="s">
        <v>245</v>
      </c>
      <c r="G46" s="24" t="s">
        <v>244</v>
      </c>
      <c r="H46" s="25"/>
      <c r="I46" s="17"/>
      <c r="J46" s="9"/>
      <c r="K46" s="36">
        <v>45007</v>
      </c>
    </row>
    <row r="47" spans="1:11" ht="213.75" x14ac:dyDescent="0.25">
      <c r="A47" s="35" t="s">
        <v>367</v>
      </c>
      <c r="B47" s="26">
        <v>44453</v>
      </c>
      <c r="C47" s="23" t="s">
        <v>253</v>
      </c>
      <c r="D47" s="24" t="s">
        <v>254</v>
      </c>
      <c r="E47" s="28" t="s">
        <v>82</v>
      </c>
      <c r="F47" s="17" t="s">
        <v>165</v>
      </c>
      <c r="G47" s="24" t="s">
        <v>259</v>
      </c>
      <c r="H47" s="25" t="s">
        <v>318</v>
      </c>
      <c r="I47" s="17" t="s">
        <v>319</v>
      </c>
      <c r="J47" s="9"/>
      <c r="K47" s="36">
        <v>44867</v>
      </c>
    </row>
    <row r="48" spans="1:11" ht="112.5" x14ac:dyDescent="0.25">
      <c r="A48" s="35" t="s">
        <v>368</v>
      </c>
      <c r="B48" s="26">
        <v>44543</v>
      </c>
      <c r="C48" s="23" t="s">
        <v>17</v>
      </c>
      <c r="D48" s="23" t="s">
        <v>262</v>
      </c>
      <c r="E48" s="23" t="s">
        <v>264</v>
      </c>
      <c r="F48" s="17" t="s">
        <v>263</v>
      </c>
      <c r="G48" s="24" t="s">
        <v>261</v>
      </c>
      <c r="H48" s="25" t="s">
        <v>265</v>
      </c>
      <c r="I48" s="17" t="s">
        <v>258</v>
      </c>
      <c r="J48" s="34" t="s">
        <v>256</v>
      </c>
      <c r="K48" s="36"/>
    </row>
    <row r="49" spans="1:11" ht="303.75" customHeight="1" x14ac:dyDescent="0.25">
      <c r="A49" s="22" t="s">
        <v>268</v>
      </c>
      <c r="B49" s="26">
        <v>44363</v>
      </c>
      <c r="C49" s="23" t="s">
        <v>269</v>
      </c>
      <c r="D49" s="24" t="s">
        <v>270</v>
      </c>
      <c r="E49" s="28" t="s">
        <v>82</v>
      </c>
      <c r="F49" s="17" t="s">
        <v>131</v>
      </c>
      <c r="G49" s="24" t="s">
        <v>339</v>
      </c>
      <c r="H49" s="25" t="s">
        <v>197</v>
      </c>
      <c r="I49" s="17" t="s">
        <v>258</v>
      </c>
      <c r="J49" s="34" t="s">
        <v>256</v>
      </c>
      <c r="K49" s="36"/>
    </row>
    <row r="50" spans="1:11" ht="86.25" customHeight="1" x14ac:dyDescent="0.25">
      <c r="A50" s="22" t="s">
        <v>271</v>
      </c>
      <c r="B50" s="26">
        <v>44557</v>
      </c>
      <c r="C50" s="23" t="s">
        <v>67</v>
      </c>
      <c r="D50" s="23" t="s">
        <v>272</v>
      </c>
      <c r="E50" s="28" t="s">
        <v>82</v>
      </c>
      <c r="F50" s="17" t="s">
        <v>273</v>
      </c>
      <c r="G50" s="24" t="s">
        <v>275</v>
      </c>
      <c r="H50" s="25" t="s">
        <v>274</v>
      </c>
      <c r="I50" s="34" t="s">
        <v>211</v>
      </c>
      <c r="J50" s="34" t="s">
        <v>256</v>
      </c>
      <c r="K50" s="36"/>
    </row>
    <row r="51" spans="1:11" ht="180" x14ac:dyDescent="0.25">
      <c r="A51" s="22" t="s">
        <v>283</v>
      </c>
      <c r="B51" s="26">
        <v>44553</v>
      </c>
      <c r="C51" s="23" t="s">
        <v>284</v>
      </c>
      <c r="D51" s="23" t="s">
        <v>285</v>
      </c>
      <c r="E51" s="28" t="s">
        <v>82</v>
      </c>
      <c r="F51" s="17" t="s">
        <v>286</v>
      </c>
      <c r="G51" s="24" t="s">
        <v>287</v>
      </c>
      <c r="H51" s="25"/>
      <c r="I51" s="17"/>
      <c r="J51" s="34"/>
      <c r="K51" s="36"/>
    </row>
    <row r="52" spans="1:11" ht="146.25" customHeight="1" x14ac:dyDescent="0.25">
      <c r="A52" s="35" t="s">
        <v>369</v>
      </c>
      <c r="B52" s="26">
        <v>44454</v>
      </c>
      <c r="C52" s="23" t="s">
        <v>279</v>
      </c>
      <c r="D52" s="23" t="s">
        <v>280</v>
      </c>
      <c r="E52" s="28" t="s">
        <v>281</v>
      </c>
      <c r="F52" s="17" t="s">
        <v>282</v>
      </c>
      <c r="G52" s="24" t="s">
        <v>293</v>
      </c>
      <c r="H52" s="25"/>
      <c r="I52" s="17"/>
      <c r="J52" s="34"/>
      <c r="K52" s="36">
        <v>45104</v>
      </c>
    </row>
    <row r="53" spans="1:11" ht="42" customHeight="1" x14ac:dyDescent="0.25">
      <c r="A53" s="35" t="s">
        <v>373</v>
      </c>
      <c r="B53" s="26">
        <v>44405</v>
      </c>
      <c r="C53" s="23" t="s">
        <v>342</v>
      </c>
      <c r="D53" s="23" t="s">
        <v>344</v>
      </c>
      <c r="E53" s="28"/>
      <c r="F53" s="17"/>
      <c r="G53" s="24" t="s">
        <v>343</v>
      </c>
      <c r="H53" s="25"/>
      <c r="I53" s="17"/>
      <c r="J53" s="34"/>
      <c r="K53" s="36">
        <v>45244</v>
      </c>
    </row>
    <row r="54" spans="1:11" ht="40.5" customHeight="1" x14ac:dyDescent="0.25">
      <c r="A54" s="35" t="s">
        <v>370</v>
      </c>
      <c r="B54" s="26">
        <v>44531</v>
      </c>
      <c r="C54" s="23" t="s">
        <v>342</v>
      </c>
      <c r="D54" s="23" t="s">
        <v>345</v>
      </c>
      <c r="E54" s="28"/>
      <c r="F54" s="17"/>
      <c r="G54" s="24" t="s">
        <v>347</v>
      </c>
      <c r="H54" s="25"/>
      <c r="I54" s="17"/>
      <c r="J54" s="34"/>
      <c r="K54" s="36">
        <v>45264</v>
      </c>
    </row>
    <row r="55" spans="1:11" ht="39" customHeight="1" x14ac:dyDescent="0.25">
      <c r="A55" s="35" t="s">
        <v>371</v>
      </c>
      <c r="B55" s="26"/>
      <c r="C55" s="23" t="s">
        <v>342</v>
      </c>
      <c r="D55" s="23" t="s">
        <v>346</v>
      </c>
      <c r="E55" s="28"/>
      <c r="F55" s="17"/>
      <c r="G55" s="24" t="s">
        <v>348</v>
      </c>
      <c r="H55" s="25"/>
      <c r="I55" s="17"/>
      <c r="J55" s="34"/>
      <c r="K55" s="36">
        <v>45264</v>
      </c>
    </row>
    <row r="56" spans="1:11" x14ac:dyDescent="0.25">
      <c r="A56" s="6" t="s">
        <v>7</v>
      </c>
      <c r="B56" s="5"/>
      <c r="C56" s="7" t="s">
        <v>355</v>
      </c>
      <c r="D56" s="7" t="s">
        <v>372</v>
      </c>
      <c r="E56" s="29"/>
      <c r="H56" s="49"/>
      <c r="I56" s="15"/>
    </row>
    <row r="57" spans="1:11" x14ac:dyDescent="0.25">
      <c r="A57" s="1"/>
      <c r="E57" s="29"/>
      <c r="H57" s="49"/>
      <c r="I57" s="15"/>
    </row>
    <row r="58" spans="1:11" x14ac:dyDescent="0.25">
      <c r="A58" s="1"/>
      <c r="E58" s="29"/>
      <c r="H58" s="49"/>
      <c r="I58" s="15"/>
    </row>
    <row r="59" spans="1:11" x14ac:dyDescent="0.25">
      <c r="A59" s="1"/>
      <c r="E59" s="29"/>
      <c r="H59" s="49"/>
      <c r="I59" s="15"/>
    </row>
    <row r="60" spans="1:11" x14ac:dyDescent="0.25">
      <c r="A60" s="1"/>
      <c r="E60" s="29"/>
      <c r="H60" s="49"/>
      <c r="I60" s="15"/>
    </row>
    <row r="61" spans="1:11" x14ac:dyDescent="0.25">
      <c r="A61" s="1"/>
      <c r="E61" s="29"/>
      <c r="H61" s="49"/>
      <c r="I61" s="15"/>
    </row>
    <row r="62" spans="1:11" x14ac:dyDescent="0.25">
      <c r="A62" s="1"/>
      <c r="E62" s="29"/>
      <c r="H62" s="49"/>
      <c r="I62" s="15"/>
    </row>
    <row r="63" spans="1:11" x14ac:dyDescent="0.25">
      <c r="A63" s="1"/>
      <c r="E63" s="29"/>
      <c r="H63" s="49"/>
      <c r="I63" s="15"/>
    </row>
    <row r="64" spans="1:11" x14ac:dyDescent="0.25">
      <c r="A64" s="1"/>
      <c r="E64" s="29"/>
      <c r="H64" s="49"/>
      <c r="I64" s="15"/>
    </row>
    <row r="65" spans="1:9" x14ac:dyDescent="0.25">
      <c r="A65" s="1"/>
      <c r="E65" s="29"/>
      <c r="H65" s="49"/>
      <c r="I65" s="15"/>
    </row>
    <row r="66" spans="1:9" x14ac:dyDescent="0.25">
      <c r="A66" s="1"/>
      <c r="E66" s="29"/>
      <c r="H66" s="49"/>
      <c r="I66" s="15"/>
    </row>
    <row r="67" spans="1:9" x14ac:dyDescent="0.25">
      <c r="A67" s="1"/>
      <c r="E67" s="29"/>
      <c r="H67" s="49"/>
      <c r="I67" s="15"/>
    </row>
    <row r="68" spans="1:9" x14ac:dyDescent="0.25">
      <c r="A68" s="1"/>
      <c r="E68" s="29"/>
      <c r="H68" s="49"/>
      <c r="I68" s="15"/>
    </row>
    <row r="69" spans="1:9" x14ac:dyDescent="0.25">
      <c r="A69" s="1"/>
      <c r="E69" s="29"/>
      <c r="H69" s="49"/>
      <c r="I69" s="15"/>
    </row>
    <row r="70" spans="1:9" x14ac:dyDescent="0.25">
      <c r="A70" s="1"/>
      <c r="E70" s="3"/>
      <c r="H70" s="49"/>
      <c r="I70" s="15"/>
    </row>
    <row r="71" spans="1:9" x14ac:dyDescent="0.25">
      <c r="A71" s="1"/>
      <c r="E71" s="3"/>
      <c r="H71" s="49"/>
      <c r="I71" s="15"/>
    </row>
    <row r="72" spans="1:9" x14ac:dyDescent="0.25">
      <c r="A72" s="1"/>
      <c r="E72" s="3"/>
      <c r="H72" s="49"/>
      <c r="I72" s="15"/>
    </row>
    <row r="73" spans="1:9" x14ac:dyDescent="0.25">
      <c r="A73" s="1"/>
      <c r="E73" s="3"/>
      <c r="H73" s="49"/>
      <c r="I73" s="15"/>
    </row>
    <row r="74" spans="1:9" x14ac:dyDescent="0.25">
      <c r="A74" s="1"/>
      <c r="E74" s="3"/>
      <c r="H74" s="49"/>
      <c r="I74" s="15"/>
    </row>
    <row r="75" spans="1:9" x14ac:dyDescent="0.25">
      <c r="A75" s="1"/>
      <c r="E75" s="3"/>
      <c r="H75" s="49"/>
      <c r="I75" s="15"/>
    </row>
    <row r="76" spans="1:9" x14ac:dyDescent="0.25">
      <c r="E76" s="3"/>
    </row>
    <row r="77" spans="1:9" x14ac:dyDescent="0.25">
      <c r="E77" s="3"/>
    </row>
    <row r="78" spans="1:9" x14ac:dyDescent="0.25">
      <c r="E78" s="3"/>
    </row>
    <row r="79" spans="1:9" x14ac:dyDescent="0.25">
      <c r="E79" s="3"/>
    </row>
    <row r="80" spans="1:9" x14ac:dyDescent="0.25">
      <c r="E80" s="3"/>
    </row>
    <row r="81" spans="5:5" x14ac:dyDescent="0.25">
      <c r="E81" s="3"/>
    </row>
    <row r="82" spans="5:5" x14ac:dyDescent="0.25">
      <c r="E82" s="3"/>
    </row>
    <row r="83" spans="5:5" x14ac:dyDescent="0.25">
      <c r="E83" s="3"/>
    </row>
    <row r="84" spans="5:5" x14ac:dyDescent="0.25">
      <c r="E84" s="3"/>
    </row>
  </sheetData>
  <autoFilter ref="A1:K56"/>
  <hyperlinks>
    <hyperlink ref="H31" r:id="rId1" location="2021/11/0639" display="https://presidencia.gencat.cat/ca/ambits_d_actuacio/relacions-institucionals/registre-de-convenis-de-collaboracio-i-cooperacio/detall - 2021/11/0639"/>
  </hyperlinks>
  <pageMargins left="0.23622047244094491" right="0.23622047244094491" top="0.74803149606299213" bottom="0.74803149606299213" header="0.31496062992125984" footer="0.31496062992125984"/>
  <pageSetup paperSize="8" scale="9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
  <sheetViews>
    <sheetView workbookViewId="0">
      <selection activeCell="C61" sqref="C61"/>
    </sheetView>
  </sheetViews>
  <sheetFormatPr baseColWidth="10" defaultColWidth="11.42578125" defaultRowHeight="15" x14ac:dyDescent="0.25"/>
  <cols>
    <col min="1" max="1" width="11.7109375" bestFit="1" customWidth="1"/>
  </cols>
  <sheetData>
    <row r="1" spans="1:6" x14ac:dyDescent="0.25">
      <c r="A1" s="10">
        <v>24608.04</v>
      </c>
      <c r="B1" s="10"/>
      <c r="C1" s="11">
        <v>100</v>
      </c>
      <c r="E1">
        <v>3288.15</v>
      </c>
      <c r="F1">
        <f>E1*1.21</f>
        <v>3978.6615000000002</v>
      </c>
    </row>
    <row r="2" spans="1:6" x14ac:dyDescent="0.25">
      <c r="A2" s="10">
        <v>3500</v>
      </c>
      <c r="B2" s="10"/>
      <c r="C2" s="11" t="s">
        <v>8</v>
      </c>
      <c r="E2">
        <v>1368.4</v>
      </c>
    </row>
    <row r="3" spans="1:6" x14ac:dyDescent="0.25">
      <c r="A3" s="10">
        <f>A1-A2</f>
        <v>21108.04</v>
      </c>
      <c r="B3" s="10"/>
      <c r="F3">
        <f>F1+E2</f>
        <v>5347.0614999999998</v>
      </c>
    </row>
    <row r="4" spans="1:6" x14ac:dyDescent="0.25">
      <c r="A4" s="10"/>
      <c r="B4" s="10"/>
    </row>
    <row r="5" spans="1:6" x14ac:dyDescent="0.25">
      <c r="A5" s="12">
        <f>A2*C1/A1</f>
        <v>14.222993785770829</v>
      </c>
    </row>
    <row r="7" spans="1:6" x14ac:dyDescent="0.25">
      <c r="C7">
        <f>5000*1.21</f>
        <v>6050</v>
      </c>
    </row>
    <row r="8" spans="1:6" x14ac:dyDescent="0.25">
      <c r="A8">
        <v>6400</v>
      </c>
      <c r="C8">
        <f>2400*1.21</f>
        <v>2904</v>
      </c>
    </row>
    <row r="9" spans="1:6" x14ac:dyDescent="0.25">
      <c r="A9">
        <v>1518</v>
      </c>
      <c r="C9">
        <f>SUM(C7:C8)</f>
        <v>8954</v>
      </c>
    </row>
    <row r="10" spans="1:6" x14ac:dyDescent="0.25">
      <c r="A10">
        <f>SUM(A8:A9)</f>
        <v>7918</v>
      </c>
    </row>
    <row r="12" spans="1:6" x14ac:dyDescent="0.25">
      <c r="A12">
        <f>54.7*12</f>
        <v>656.40000000000009</v>
      </c>
    </row>
    <row r="14" spans="1:6" x14ac:dyDescent="0.25">
      <c r="E14">
        <f>131673.88*4</f>
        <v>526695.52</v>
      </c>
    </row>
    <row r="17" spans="1:6" x14ac:dyDescent="0.25">
      <c r="A17" s="13">
        <v>1982038.66</v>
      </c>
    </row>
    <row r="18" spans="1:6" x14ac:dyDescent="0.25">
      <c r="A18" s="13">
        <v>2109388.1</v>
      </c>
    </row>
    <row r="22" spans="1:6" x14ac:dyDescent="0.25">
      <c r="E22" s="13"/>
    </row>
    <row r="23" spans="1:6" x14ac:dyDescent="0.25">
      <c r="E23" s="13"/>
    </row>
    <row r="24" spans="1:6" x14ac:dyDescent="0.25">
      <c r="E24" s="13"/>
    </row>
    <row r="25" spans="1:6" x14ac:dyDescent="0.25">
      <c r="A25" s="13"/>
      <c r="E25" s="13"/>
    </row>
    <row r="26" spans="1:6" x14ac:dyDescent="0.25">
      <c r="A26" s="13"/>
      <c r="E26" s="13"/>
    </row>
    <row r="27" spans="1:6" x14ac:dyDescent="0.25">
      <c r="A27" s="13"/>
      <c r="E27" s="13"/>
    </row>
    <row r="28" spans="1:6" x14ac:dyDescent="0.25">
      <c r="A28" s="13">
        <v>1588.3440000000001</v>
      </c>
      <c r="B28" t="s">
        <v>15</v>
      </c>
      <c r="E28" s="13">
        <v>13000</v>
      </c>
      <c r="F28">
        <v>92.86</v>
      </c>
    </row>
    <row r="29" spans="1:6" x14ac:dyDescent="0.25">
      <c r="A29" s="13">
        <v>300</v>
      </c>
      <c r="B29" t="s">
        <v>16</v>
      </c>
      <c r="F29">
        <v>100</v>
      </c>
    </row>
    <row r="30" spans="1:6" x14ac:dyDescent="0.25">
      <c r="A30" s="13">
        <v>622</v>
      </c>
      <c r="B30" t="s">
        <v>11</v>
      </c>
      <c r="E30">
        <f>E28*F29/F28</f>
        <v>13999.569244023261</v>
      </c>
    </row>
    <row r="31" spans="1:6" x14ac:dyDescent="0.25">
      <c r="A31" s="13">
        <v>327</v>
      </c>
      <c r="B31" t="s">
        <v>12</v>
      </c>
    </row>
    <row r="32" spans="1:6" x14ac:dyDescent="0.25">
      <c r="A32" s="13">
        <v>877.44</v>
      </c>
      <c r="B32" t="s">
        <v>13</v>
      </c>
    </row>
    <row r="33" spans="1:5" x14ac:dyDescent="0.25">
      <c r="A33" s="13">
        <v>13000</v>
      </c>
      <c r="B33" t="s">
        <v>14</v>
      </c>
    </row>
    <row r="34" spans="1:5" x14ac:dyDescent="0.25">
      <c r="A34" s="14">
        <f>SUM(A28:A33)</f>
        <v>16714.784</v>
      </c>
    </row>
    <row r="35" spans="1:5" x14ac:dyDescent="0.25">
      <c r="A35" s="13"/>
      <c r="B35" s="13"/>
      <c r="C35" s="13"/>
      <c r="D35" s="13"/>
      <c r="E35" s="13"/>
    </row>
    <row r="36" spans="1:5" x14ac:dyDescent="0.25">
      <c r="A36" s="13"/>
      <c r="B36" s="13"/>
      <c r="C36" s="13"/>
      <c r="D36" s="13"/>
      <c r="E36" s="13"/>
    </row>
    <row r="37" spans="1:5" x14ac:dyDescent="0.25">
      <c r="A37" s="13">
        <v>71646</v>
      </c>
      <c r="B37" s="13">
        <v>100</v>
      </c>
      <c r="C37" s="13"/>
      <c r="D37" s="13"/>
      <c r="E37" s="13"/>
    </row>
    <row r="38" spans="1:5" x14ac:dyDescent="0.25">
      <c r="A38" s="13">
        <v>32000</v>
      </c>
      <c r="B38" s="13">
        <f>A38*B37/A37</f>
        <v>44.664042654160738</v>
      </c>
      <c r="C38" s="13"/>
      <c r="D38" s="13"/>
      <c r="E38" s="13"/>
    </row>
    <row r="39" spans="1:5" x14ac:dyDescent="0.25">
      <c r="A39" s="13">
        <f>A37-A38</f>
        <v>39646</v>
      </c>
      <c r="B39" s="13"/>
      <c r="C39" s="13"/>
      <c r="D39" s="13"/>
      <c r="E39" s="13"/>
    </row>
    <row r="40" spans="1:5" x14ac:dyDescent="0.25">
      <c r="A40" s="13"/>
      <c r="B40" s="13"/>
      <c r="C40" s="13"/>
      <c r="D40" s="13"/>
      <c r="E40" s="13"/>
    </row>
    <row r="41" spans="1:5" x14ac:dyDescent="0.25">
      <c r="A41" s="13"/>
      <c r="B41" s="13"/>
      <c r="C41" s="13"/>
      <c r="D41" s="13"/>
      <c r="E41" s="13"/>
    </row>
    <row r="42" spans="1:5" x14ac:dyDescent="0.25">
      <c r="A42" s="13">
        <v>300382.96999999997</v>
      </c>
      <c r="B42" s="13"/>
      <c r="C42" s="13"/>
      <c r="D42" s="13"/>
      <c r="E42" s="13"/>
    </row>
    <row r="43" spans="1:5" x14ac:dyDescent="0.25">
      <c r="A43" s="13">
        <v>95000</v>
      </c>
      <c r="B43" s="13"/>
      <c r="C43" s="13"/>
      <c r="D43" s="13"/>
      <c r="E43" s="13"/>
    </row>
    <row r="44" spans="1:5" x14ac:dyDescent="0.25">
      <c r="A44" s="13">
        <f>A42-A43</f>
        <v>205382.96999999997</v>
      </c>
      <c r="B44" s="13"/>
      <c r="C44" s="13"/>
      <c r="D44" s="13"/>
      <c r="E44" s="13"/>
    </row>
    <row r="45" spans="1:5" x14ac:dyDescent="0.25">
      <c r="A45" s="13"/>
      <c r="B45" s="13"/>
      <c r="C45" s="13"/>
      <c r="D45" s="13"/>
      <c r="E45" s="13"/>
    </row>
    <row r="46" spans="1:5" x14ac:dyDescent="0.25">
      <c r="A46" s="13"/>
      <c r="B46" s="13"/>
      <c r="C46" s="13"/>
      <c r="D46" s="13"/>
      <c r="E46" s="13"/>
    </row>
    <row r="47" spans="1:5" x14ac:dyDescent="0.25">
      <c r="A47" s="13">
        <f>4045-2500</f>
        <v>1545</v>
      </c>
      <c r="B47" s="13"/>
      <c r="C47" s="13"/>
      <c r="D47" s="13"/>
    </row>
    <row r="48" spans="1:5" x14ac:dyDescent="0.25">
      <c r="A48" s="13"/>
      <c r="B48" s="13"/>
      <c r="C48" s="13"/>
      <c r="D48" s="13"/>
    </row>
    <row r="49" spans="1:4" x14ac:dyDescent="0.25">
      <c r="A49" s="13"/>
      <c r="B49" s="13"/>
      <c r="C49" s="13"/>
      <c r="D49" s="13"/>
    </row>
    <row r="50" spans="1:4" x14ac:dyDescent="0.25">
      <c r="A50" s="13">
        <v>50200</v>
      </c>
      <c r="B50" s="13"/>
      <c r="C50" s="13">
        <v>37978</v>
      </c>
      <c r="D50" s="13"/>
    </row>
    <row r="51" spans="1:4" x14ac:dyDescent="0.25">
      <c r="A51" s="13">
        <v>14200</v>
      </c>
      <c r="B51" s="13"/>
      <c r="C51" s="13">
        <v>20332</v>
      </c>
      <c r="D51" s="13"/>
    </row>
    <row r="52" spans="1:4" x14ac:dyDescent="0.25">
      <c r="A52" s="13">
        <f>A50-A51</f>
        <v>36000</v>
      </c>
      <c r="B52" s="13"/>
      <c r="C52" s="13">
        <f>SUM(C50:C51)</f>
        <v>58310</v>
      </c>
      <c r="D52" s="13"/>
    </row>
    <row r="53" spans="1:4" x14ac:dyDescent="0.25">
      <c r="A53" s="13"/>
      <c r="B53" s="13"/>
      <c r="C53" s="13"/>
      <c r="D53" s="13"/>
    </row>
    <row r="54" spans="1:4" x14ac:dyDescent="0.25">
      <c r="A54" s="13">
        <v>23185</v>
      </c>
      <c r="B54" s="13"/>
      <c r="C54" s="13">
        <v>18140.61</v>
      </c>
      <c r="D54" s="13"/>
    </row>
    <row r="55" spans="1:4" x14ac:dyDescent="0.25">
      <c r="A55" s="13">
        <v>12000</v>
      </c>
      <c r="B55" s="13"/>
      <c r="C55" s="13">
        <v>11609.99</v>
      </c>
      <c r="D55" s="13"/>
    </row>
    <row r="56" spans="1:4" x14ac:dyDescent="0.25">
      <c r="A56" s="13">
        <f>A54-A55</f>
        <v>11185</v>
      </c>
      <c r="B56" s="13"/>
      <c r="C56" s="13">
        <f>C54-C55</f>
        <v>6530.6200000000008</v>
      </c>
      <c r="D56" s="13"/>
    </row>
    <row r="57" spans="1:4" x14ac:dyDescent="0.25">
      <c r="A57" s="13"/>
      <c r="B57" s="13"/>
      <c r="C57" s="13"/>
      <c r="D57" s="13"/>
    </row>
    <row r="58" spans="1:4" x14ac:dyDescent="0.25">
      <c r="A58" s="13">
        <v>393830.40000000002</v>
      </c>
      <c r="B58" s="13"/>
      <c r="C58" s="13">
        <v>40000</v>
      </c>
      <c r="D58" s="13"/>
    </row>
    <row r="59" spans="1:4" x14ac:dyDescent="0.25">
      <c r="A59" s="13">
        <v>176850</v>
      </c>
      <c r="B59" s="13"/>
      <c r="C59" s="13">
        <v>16200</v>
      </c>
      <c r="D59" s="13"/>
    </row>
    <row r="60" spans="1:4" x14ac:dyDescent="0.25">
      <c r="A60" s="13">
        <f>A58-A59</f>
        <v>216980.40000000002</v>
      </c>
      <c r="B60" s="13"/>
      <c r="C60" s="13">
        <f>C58-C59</f>
        <v>23800</v>
      </c>
      <c r="D60" s="13"/>
    </row>
    <row r="61" spans="1:4" x14ac:dyDescent="0.25">
      <c r="A61" s="13"/>
      <c r="B61" s="13"/>
      <c r="C61" s="13"/>
      <c r="D61" s="13"/>
    </row>
    <row r="62" spans="1:4" x14ac:dyDescent="0.25">
      <c r="A62" s="13"/>
      <c r="B62" s="13"/>
      <c r="C62" s="13"/>
      <c r="D62" s="13"/>
    </row>
    <row r="63" spans="1:4" x14ac:dyDescent="0.25">
      <c r="A63" s="13"/>
      <c r="B63" s="13"/>
      <c r="C63" s="13"/>
      <c r="D63" s="13"/>
    </row>
    <row r="64" spans="1:4" x14ac:dyDescent="0.25">
      <c r="A64" s="13"/>
      <c r="B64" s="13"/>
      <c r="C64" s="13"/>
      <c r="D64" s="13"/>
    </row>
    <row r="65" spans="1:4" x14ac:dyDescent="0.25">
      <c r="A65" s="13"/>
      <c r="B65" s="13"/>
      <c r="C65" s="13"/>
      <c r="D65" s="13"/>
    </row>
    <row r="66" spans="1:4" x14ac:dyDescent="0.25">
      <c r="A66" s="13"/>
      <c r="B66" s="13"/>
      <c r="C66" s="13"/>
      <c r="D66" s="13"/>
    </row>
    <row r="67" spans="1:4" x14ac:dyDescent="0.25">
      <c r="A67" s="13"/>
      <c r="B67" s="13"/>
      <c r="C67" s="13"/>
      <c r="D67" s="13"/>
    </row>
    <row r="68" spans="1:4" x14ac:dyDescent="0.25">
      <c r="A68" s="13"/>
      <c r="B68" s="13"/>
      <c r="C68" s="13"/>
      <c r="D68" s="13"/>
    </row>
    <row r="69" spans="1:4" x14ac:dyDescent="0.25">
      <c r="A69" s="13"/>
      <c r="B69" s="13"/>
      <c r="C69" s="13"/>
      <c r="D69" s="13"/>
    </row>
    <row r="70" spans="1:4" x14ac:dyDescent="0.25">
      <c r="A70" s="13"/>
      <c r="B70" s="13"/>
      <c r="C70" s="13"/>
      <c r="D70" s="13"/>
    </row>
    <row r="71" spans="1:4" x14ac:dyDescent="0.25">
      <c r="A71" s="13"/>
      <c r="B71" s="13"/>
      <c r="C71" s="13"/>
      <c r="D71" s="13"/>
    </row>
    <row r="72" spans="1:4" x14ac:dyDescent="0.25">
      <c r="A72" s="13"/>
      <c r="B72" s="13"/>
      <c r="C72" s="13"/>
      <c r="D72" s="13"/>
    </row>
    <row r="73" spans="1:4" x14ac:dyDescent="0.25">
      <c r="A73" s="13"/>
      <c r="B73" s="13"/>
      <c r="C73" s="13"/>
      <c r="D73" s="13"/>
    </row>
    <row r="74" spans="1:4" x14ac:dyDescent="0.25">
      <c r="A74" s="13"/>
      <c r="B74" s="13"/>
      <c r="C74" s="13"/>
      <c r="D74" s="13"/>
    </row>
    <row r="75" spans="1:4" x14ac:dyDescent="0.25">
      <c r="A75" s="13"/>
      <c r="B75" s="13"/>
      <c r="C75" s="13"/>
      <c r="D75" s="13"/>
    </row>
    <row r="76" spans="1:4" x14ac:dyDescent="0.25">
      <c r="A76" s="13"/>
      <c r="B76" s="13"/>
      <c r="C76" s="13"/>
      <c r="D76" s="13"/>
    </row>
    <row r="77" spans="1:4" x14ac:dyDescent="0.25">
      <c r="A77" s="13"/>
      <c r="B77" s="13"/>
      <c r="C77" s="13"/>
      <c r="D77" s="13"/>
    </row>
    <row r="78" spans="1:4" x14ac:dyDescent="0.25">
      <c r="A78" s="13"/>
      <c r="B78" s="13"/>
      <c r="C78" s="13"/>
      <c r="D78" s="13"/>
    </row>
    <row r="79" spans="1:4" x14ac:dyDescent="0.25">
      <c r="A79" s="13"/>
      <c r="B79" s="13"/>
      <c r="C79" s="13"/>
      <c r="D79" s="13"/>
    </row>
    <row r="80" spans="1:4" x14ac:dyDescent="0.25">
      <c r="A80" s="13"/>
      <c r="B80" s="13"/>
      <c r="C80" s="13"/>
      <c r="D80" s="13"/>
    </row>
    <row r="81" spans="1:4" x14ac:dyDescent="0.25">
      <c r="A81" s="13"/>
      <c r="B81" s="13"/>
      <c r="C81" s="13"/>
      <c r="D81" s="13"/>
    </row>
    <row r="82" spans="1:4" x14ac:dyDescent="0.25">
      <c r="A82" s="13"/>
      <c r="B82" s="13"/>
      <c r="C82" s="13"/>
      <c r="D82" s="13"/>
    </row>
    <row r="83" spans="1:4" x14ac:dyDescent="0.25">
      <c r="A83" s="13"/>
      <c r="B83" s="13"/>
      <c r="C83" s="13"/>
      <c r="D83" s="13"/>
    </row>
    <row r="84" spans="1:4" x14ac:dyDescent="0.25">
      <c r="A84" s="13"/>
      <c r="B84" s="13"/>
      <c r="C84" s="13"/>
      <c r="D84" s="13"/>
    </row>
    <row r="85" spans="1:4" x14ac:dyDescent="0.25">
      <c r="A85" s="13"/>
      <c r="B85" s="13"/>
      <c r="C85" s="13"/>
      <c r="D85" s="13"/>
    </row>
    <row r="86" spans="1:4" x14ac:dyDescent="0.25">
      <c r="A86" s="13"/>
      <c r="B86" s="13"/>
      <c r="C86" s="13"/>
      <c r="D86" s="13"/>
    </row>
    <row r="87" spans="1:4" x14ac:dyDescent="0.25">
      <c r="A87" s="13"/>
      <c r="B87" s="13"/>
      <c r="C87" s="13"/>
      <c r="D87" s="13"/>
    </row>
    <row r="88" spans="1:4" x14ac:dyDescent="0.25">
      <c r="A88" s="13"/>
      <c r="B88" s="13"/>
      <c r="C88" s="13"/>
      <c r="D88" s="13"/>
    </row>
    <row r="89" spans="1:4" x14ac:dyDescent="0.25">
      <c r="A89" s="13"/>
      <c r="B89" s="13"/>
      <c r="C89" s="13"/>
      <c r="D89" s="13"/>
    </row>
    <row r="90" spans="1:4" x14ac:dyDescent="0.25">
      <c r="A90" s="13"/>
      <c r="B90" s="13"/>
      <c r="C90" s="13"/>
      <c r="D90" s="13"/>
    </row>
    <row r="91" spans="1:4" x14ac:dyDescent="0.25">
      <c r="A91" s="13"/>
      <c r="B91" s="13"/>
      <c r="C91" s="13"/>
      <c r="D91" s="13"/>
    </row>
    <row r="92" spans="1:4" x14ac:dyDescent="0.25">
      <c r="A92" s="13"/>
      <c r="B92" s="13"/>
      <c r="C92" s="13"/>
      <c r="D92" s="13"/>
    </row>
    <row r="93" spans="1:4" x14ac:dyDescent="0.25">
      <c r="A93" s="13"/>
      <c r="B93" s="13"/>
      <c r="C93" s="13"/>
      <c r="D93" s="13"/>
    </row>
    <row r="94" spans="1:4" x14ac:dyDescent="0.25">
      <c r="A94" s="13"/>
      <c r="B94" s="13"/>
      <c r="C94" s="13"/>
      <c r="D94" s="13"/>
    </row>
    <row r="95" spans="1:4" x14ac:dyDescent="0.25">
      <c r="A95" s="13"/>
      <c r="B95" s="13"/>
      <c r="C95" s="13"/>
      <c r="D95" s="13"/>
    </row>
    <row r="96" spans="1:4" x14ac:dyDescent="0.25">
      <c r="A96" s="13"/>
      <c r="B96" s="13"/>
      <c r="C96" s="13"/>
      <c r="D96" s="13"/>
    </row>
    <row r="97" spans="1:4" x14ac:dyDescent="0.25">
      <c r="A97" s="13"/>
      <c r="B97" s="13"/>
      <c r="C97" s="13"/>
      <c r="D97" s="13"/>
    </row>
    <row r="98" spans="1:4" x14ac:dyDescent="0.25">
      <c r="A98" s="13"/>
      <c r="B98" s="13"/>
      <c r="C98" s="13"/>
      <c r="D98" s="13"/>
    </row>
    <row r="99" spans="1:4" x14ac:dyDescent="0.25">
      <c r="A99" s="13"/>
      <c r="B99" s="13"/>
      <c r="C99" s="13"/>
      <c r="D99" s="13"/>
    </row>
    <row r="100" spans="1:4" x14ac:dyDescent="0.25">
      <c r="A100" s="13"/>
      <c r="B100" s="13"/>
      <c r="C100" s="13"/>
      <c r="D100" s="1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2021</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Canigueral Iñiguez, Jordi</dc:creator>
  <cp:lastModifiedBy>Granados Gómez, Manel</cp:lastModifiedBy>
  <cp:lastPrinted>2018-01-24T12:55:10Z</cp:lastPrinted>
  <dcterms:created xsi:type="dcterms:W3CDTF">2016-01-27T15:19:22Z</dcterms:created>
  <dcterms:modified xsi:type="dcterms:W3CDTF">2024-01-08T11:33:13Z</dcterms:modified>
</cp:coreProperties>
</file>