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695" yWindow="765" windowWidth="19440" windowHeight="11760"/>
  </bookViews>
  <sheets>
    <sheet name="2020" sheetId="2" r:id="rId1"/>
    <sheet name="Hoja3" sheetId="3" r:id="rId2"/>
  </sheets>
  <definedNames>
    <definedName name="_xlnm._FilterDatabase" localSheetId="0" hidden="1">'2020'!$A$1:$I$46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64" i="3" l="1"/>
  <c r="C60" i="3" l="1"/>
  <c r="C56" i="3"/>
  <c r="A60" i="3" l="1"/>
  <c r="A56" i="3"/>
  <c r="C52" i="3" l="1"/>
  <c r="A52" i="3"/>
  <c r="A47" i="3" l="1"/>
  <c r="A44" i="3" l="1"/>
  <c r="B38" i="3" l="1"/>
  <c r="A39" i="3"/>
  <c r="E30" i="3"/>
  <c r="A34" i="3"/>
  <c r="F1" i="3" l="1"/>
  <c r="F3" i="3" s="1"/>
  <c r="E14" i="3" l="1"/>
  <c r="C8" i="3" l="1"/>
  <c r="C7" i="3"/>
  <c r="C9" i="3" s="1"/>
  <c r="A12" i="3" l="1"/>
  <c r="A10" i="3"/>
  <c r="A3" i="3" l="1"/>
  <c r="A5" i="3" l="1"/>
</calcChain>
</file>

<file path=xl/sharedStrings.xml><?xml version="1.0" encoding="utf-8"?>
<sst xmlns="http://schemas.openxmlformats.org/spreadsheetml/2006/main" count="371" uniqueCount="337">
  <si>
    <t>N.  REGISTRE</t>
  </si>
  <si>
    <t>DATA DE FORMALITZACIÓ</t>
  </si>
  <si>
    <t>COMPROMISOS ECONÒMICS 
ASSUMITS PER LES PARTS</t>
  </si>
  <si>
    <t>TERMINI DE VIGÈNCIA</t>
  </si>
  <si>
    <t>ÒRGAN I DATA D'APROVACIÓ</t>
  </si>
  <si>
    <t>OBJECTE DEL CONVENI
ENCÀRREC DE GESTIÓ</t>
  </si>
  <si>
    <t>SIGNANTS (a més de l'Ajuntament)</t>
  </si>
  <si>
    <t>ORIGEN: SECRETARIA GENERAL</t>
  </si>
  <si>
    <t>X</t>
  </si>
  <si>
    <t>CODI REGISTRE EACAT</t>
  </si>
  <si>
    <t>REGISTRE ENTRADA AJUNTAMENT</t>
  </si>
  <si>
    <t>Electricitat</t>
  </si>
  <si>
    <t>Aigua</t>
  </si>
  <si>
    <t>Neteja</t>
  </si>
  <si>
    <t>Activitats</t>
  </si>
  <si>
    <t>Lloguer</t>
  </si>
  <si>
    <t>Comunitat</t>
  </si>
  <si>
    <t>13/2020</t>
  </si>
  <si>
    <t>14/2020</t>
  </si>
  <si>
    <t>15/2020</t>
  </si>
  <si>
    <t>16/2020</t>
  </si>
  <si>
    <t>17/2020</t>
  </si>
  <si>
    <t>18/2020</t>
  </si>
  <si>
    <t>20/2020</t>
  </si>
  <si>
    <t>23/2020</t>
  </si>
  <si>
    <t>24/2020</t>
  </si>
  <si>
    <t>25/2020</t>
  </si>
  <si>
    <t>26/2020</t>
  </si>
  <si>
    <t>27/2020</t>
  </si>
  <si>
    <t>31/2020</t>
  </si>
  <si>
    <t>33/2020</t>
  </si>
  <si>
    <t>1/2020</t>
  </si>
  <si>
    <t>2/2020</t>
  </si>
  <si>
    <t>3/2020</t>
  </si>
  <si>
    <t>4/2020</t>
  </si>
  <si>
    <t>5/2020</t>
  </si>
  <si>
    <t>6/2020</t>
  </si>
  <si>
    <t>7/2020</t>
  </si>
  <si>
    <t>8/2020</t>
  </si>
  <si>
    <t>9/2020</t>
  </si>
  <si>
    <t>10/2020</t>
  </si>
  <si>
    <t>11/2020</t>
  </si>
  <si>
    <t>12/2020</t>
  </si>
  <si>
    <t>2020/11/0582</t>
  </si>
  <si>
    <t>Diputació de Barcelona</t>
  </si>
  <si>
    <t>DRG20203103</t>
  </si>
  <si>
    <t xml:space="preserve">Consolidació i desenvolupament de la compravenda d'empreses (reempresa) a nivell local a la província de Barcelona (2020-2023).
</t>
  </si>
  <si>
    <t>Generalitat de Catalunya 
(Departament de Treball, Afers Socials i Famílies)</t>
  </si>
  <si>
    <t>Implementació de mesures extraordinàries en relació amb l'impacte social de la pandèmia de la COVID-19 durant l'exercici 2020.</t>
  </si>
  <si>
    <t>Manteniment de la vigència per al 2021 del contracte programa 2016-2019 per a la coordinació, la cooperació i la col·laboració en matèria de serveis socials, altres programes relatius al benestar social i polítiques d'igualtat.</t>
  </si>
  <si>
    <t>Generalitat de Catalunya: 4.035.145,26 euros</t>
  </si>
  <si>
    <t>Àrea Metropolitana de Barcelona</t>
  </si>
  <si>
    <t xml:space="preserve">Prestació del servei de transport adaptat esporàdic a Santa Coloma de Gramenet per a les persones amb mobilitat reduïda que tenen dificultats per utilitzar el transport públic, amb l'objectiu de millorar la situació familiar, social i de relació amb l'entorn. </t>
  </si>
  <si>
    <t>Red Eléctrica de España, S.A.U.</t>
  </si>
  <si>
    <t xml:space="preserve">Establir mecanismes de coordinació per a la construcció d'instal·lacions que s'ajustaran a quatre trams en funció de la coincidèncai entre les actuacions de Red Eléctrica i l'Ajuntament de Santa Coloma de Gramenet. </t>
  </si>
  <si>
    <t xml:space="preserve">Red Eléctrica: 117.742,55 euros. </t>
  </si>
  <si>
    <t>Generalitat de Catalunya 
(Departament d'Interior)</t>
  </si>
  <si>
    <t>Generalitat de Catalunya 
(Departament d'Educació)</t>
  </si>
  <si>
    <t>Execució de les obres de rehabilitació de la coberta i façana principal de l’Escola Mercè Rodoreda a Santa Coloma de Gramenet.</t>
  </si>
  <si>
    <t>-</t>
  </si>
  <si>
    <t>Fundació Esportiva Grama.net</t>
  </si>
  <si>
    <t>Establir i regular les condicions i els compromisos que han de regular la col·laboració entre l’Ajuntament i la Fundació per al suport a la Fundació en les seves activitats de foment i promoció del Futbol a  de Santa Coloma de Gramenet, així com garantir la participació de l’entitat en les competicions oficials del Futbol, durant la temporada 2020/2021 (en el període comprés del dia 1 d’agost de 2020 al dia 31 de juliol de 2021, ambdós inclosos).</t>
  </si>
  <si>
    <t>Des del 29/12/2020 fins al 31/07/2021</t>
  </si>
  <si>
    <t>Des de l'01/09/2018 fins el 31/08/2019</t>
  </si>
  <si>
    <t>Des de l'01/01/2020 fins el 31/12/2023</t>
  </si>
  <si>
    <t>Des de l'01/01/2020 fins el 31/12/2020</t>
  </si>
  <si>
    <t>Des del 10/12/2020 fins el 10/12/2024</t>
  </si>
  <si>
    <t>Associació Natació Gramenet</t>
  </si>
  <si>
    <t>Establir i regular les condicions d’ús per part de l’Associació Natació Gramenet del Complex Esportiu Can Zam i de piscines reglamentàries de 50 metres ubicades en altres municipis.</t>
  </si>
  <si>
    <t>Agrupació del Comerç i la Indústria de Santa Coloma de Gramenet</t>
  </si>
  <si>
    <t>Elaboració i execució del projecte d’increment de l’enllumenat nadalenc als carrers comercials de la ciutat i establir el finançament del mateix.</t>
  </si>
  <si>
    <t xml:space="preserve">Ajuntament de Santa Coloma de Gramenet: 40.000 euros. </t>
  </si>
  <si>
    <t>Des del 21/12/2020 fins el 31/01/2021</t>
  </si>
  <si>
    <t>Circ Raluy Legacy</t>
  </si>
  <si>
    <t>Des del 30/11/2020 fins el 13/12/2020</t>
  </si>
  <si>
    <t xml:space="preserve">Estada del Circ Raluy Legacy, amb la seva carpa i el seu conjunt de carruatges a Santa Coloma de Gramenet al Parc de Can Zam. </t>
  </si>
  <si>
    <t>Edistribución Redes Digitales, S.L.U.</t>
  </si>
  <si>
    <t>L'Ajuntament de Santa Coloma de Gramenet cedeix a Edistribución Redes Digitales, S.L.U. La titularitat del projecte elèctric denominat "Nova línica subterrània i aèria de BT per variant de línia aèria de BT existent del CT BA07749.</t>
  </si>
  <si>
    <t>Fons Català de Cooperació al Desenvolupament</t>
  </si>
  <si>
    <t>L’Ajuntament de Santa Coloma de Gramenet encarrega al Fons Català de Cooperació la gestió de la convocatòria de subvencions per a projectes de cooperació i accions de sensibilització per a 2020 en qualitat d’entitat col·laboradora, la qual es regirà per les especificacions establertes als següents punts.</t>
  </si>
  <si>
    <t xml:space="preserve">Ajuntament de Santa Coloma de Gramenet: 8.749 euros corresponents a l'exempció de la taxa d'ocupació de via  pública. </t>
  </si>
  <si>
    <r>
      <t>Ajuntament de Santa Coloma de Gramenet: 153.000 euros
Fundació Esportiva Grama.net: 138.036 euros</t>
    </r>
    <r>
      <rPr>
        <b/>
        <sz val="8"/>
        <rFont val="Arial"/>
        <family val="2"/>
      </rPr>
      <t xml:space="preserve">
Total: 291.036,00 euros  </t>
    </r>
  </si>
  <si>
    <r>
      <t xml:space="preserve">Ajuntament de Santa Coloma de Gramenet: 64.350,40 euros.
Àrea Metropolitana de Barcelona: 70.074,02 euros.
</t>
    </r>
    <r>
      <rPr>
        <b/>
        <sz val="8"/>
        <rFont val="Arial"/>
        <family val="2"/>
      </rPr>
      <t xml:space="preserve">Total: 134.424,42 euros. </t>
    </r>
  </si>
  <si>
    <t>Des de l'01/12/2020 fins el 31/12/2021</t>
  </si>
  <si>
    <t>Que l’Ajuntament de Santa Coloma de Gramenet cedeix a Edistribución Redes Digitales, S.L. Unipersonal, la titularitat del projecte elèctric denominat “Desplaçament línia aèria 0,6/1kv alimentada del CT-66724 en el terme municipal de Santa Coloma de Gramenet”, referent a les intal·lacions objecte d’aquest conveni relacionades en el pacte Segon i del qual n’és l’actual titular, així com dels permisos concedits per Organismes Oficials.</t>
  </si>
  <si>
    <t>No s'especifica a vigència</t>
  </si>
  <si>
    <t>Regular les actuacions que s’han de dur a terme per fer efectiva la reforma del Mercat Municipal de Singuerlín, qui ha de realitzar cadascuna d’aquestes actuacions i establir els drets i deures de cadascuna de les parts intervinents.</t>
  </si>
  <si>
    <t>Consum, S.Coop. V.
R.H.E. (persona física)</t>
  </si>
  <si>
    <t xml:space="preserve">Consum, S.Coop. V.: 222.433,50 euros.
R.H.E. (persona física): 46.281,52 euros. </t>
  </si>
  <si>
    <t>Promoure la coordinació dels serveis públics dependents d’ambdues administracions en la gestió de la crisi sanitària i social provocada per la COVID-19 a la ciutat de Santa Coloma de Gramenet, producte d’un rebrot de la malaltia, sota la perspectiva d’assolir una resposta més eficaç en termes assistencials i socials i, a la vegada, millorar la capacitat de seguiment dels malalts i d’aïllament de la població, quan així es requereixi, tot contribuint a garantir la fortalesa del sistema públic de salut.</t>
  </si>
  <si>
    <t>La vigència s’ha de mantenir mentre perduri la situació d’emergència sanitària a la ciutat de Santa Coloma de Gramenet, tot extingint-se de manera automàtica en el moment que el CatSalut així ho comuniqui a l’Ajuntament.</t>
  </si>
  <si>
    <t xml:space="preserve">La construcció, posada en marxa i gestió d’un Servei de Centre de Dia per a persones grans dependents ubicada al carrer d’Almogàvers, nº 24. </t>
  </si>
  <si>
    <t>Des de l'03/03/2020 fins el 03/03/2024</t>
  </si>
  <si>
    <t>La col•laboració entre ambdues parts per a la celebració de l’esdeveniment NIT DE SANTA LLÚCIA, LA FESTA DE LES LLETRES CATALANES que, en aquesta edició núm. 69, tindrà lloc a la Ciutat de Santa Coloma de Gramenet, amb la col•laboració d’entitats de la ciutat en les activitats culturals prèvies que l’acompanyen.</t>
  </si>
  <si>
    <t xml:space="preserve">Òmnium Cultural </t>
  </si>
  <si>
    <t>Consorci per a la Normalització Lingüística</t>
  </si>
  <si>
    <t xml:space="preserve">Desenvolupar actuacions d'acolliment lingüístic amb la finalitat d'afavorir el coneixement de la llengua catalana i la integració de les persones immigrades en l'àmbit del municipi. </t>
  </si>
  <si>
    <t>Des del 18/08/2020 fins l'01/09/2023</t>
  </si>
  <si>
    <t>Ajuntament de Santa Coloma de Gramenet: 11.160 euros anuals.
Consorci per a la Normalització Lingüística: 2.449,76 anuals.</t>
  </si>
  <si>
    <t>Sistema de recollida de residus de manera selectiva al Campus de l’Alimentació de Torribera (cartró, envasos, vidre i orgànica).</t>
  </si>
  <si>
    <t>Universitat de Barcelona</t>
  </si>
  <si>
    <t>Des del 30/07/2020 fins el 30/09/2021</t>
  </si>
  <si>
    <t xml:space="preserve">Els serveis que donarà la Seu del Consorci Universitari Centre Associat a la UNED de la província de Barcelona a Santa Coloma de Gramenet, els espais que li seran propis, el personal de què es disposarà i l’aportació que s’acordarà. </t>
  </si>
  <si>
    <t>Consorci Universitari Centre associat a la UNED</t>
  </si>
  <si>
    <t xml:space="preserve">La cessió per part de l’Ajuntament de Santa Coloma de Gramenet a l’Ajuntament de Granollers del codi font del conjunt d’aplicacions que componen el programari i els scripts de creacio de la base de dades en què es basa el sistema denominat Sistemes d’Alerta. </t>
  </si>
  <si>
    <t>Ajuntament de Granollers</t>
  </si>
  <si>
    <t>Concedir una subvenció perquè la Colla de Gegants i Capgrossos pugui cobrir les despeses del disseny i confecció dels vestits, en el marc del Projecte de restauració dels gegants vells.</t>
  </si>
  <si>
    <t xml:space="preserve">Colla de Gegants i Capgrossos de Santa Coloma de Gramenet </t>
  </si>
  <si>
    <t>Ajuntament de Santa Coloma de Gramenet: 30.000 euros.</t>
  </si>
  <si>
    <t>Des del 15/07/2020 fins el 30/11/2021</t>
  </si>
  <si>
    <t>Establir les condicions i els compromisos que han de regular la col·laboració entre l’Ajuntament de Santa Coloma i l’IES Numància per a la gestió del Departament d’Esports de l’ús de les instal·lacions esportives del centre educatiu en horari extraescolar durant el període comprés entre el dia 1 de gener de 2020 i el dia 31 de desembre de 2020.</t>
  </si>
  <si>
    <t>Institut d’Ensenyament Secundari Numància</t>
  </si>
  <si>
    <t>Des del 03/07/2020 fins el 31/12/2020</t>
  </si>
  <si>
    <t>Ajuntament de Santa Coloma de Gramenet: 6.500 euros.</t>
  </si>
  <si>
    <t>Institut d’Ensenyament Can Peixauet</t>
  </si>
  <si>
    <t>Establir les condicions i els compromisos que han de regular la col·laboració entre l’Ajuntament de Santa Coloma i l’IES Can Peixauet per a la gestió del Departament d’Esports de l’ús de les instal·lacions esportives del centre educatiu en horari extraescolar durant el període comprés entre el dia 1 de gener de 2020 i el dia 31 de desembre de 2020.</t>
  </si>
  <si>
    <t>Ajuntament de Santa Coloma de Gramenet: 9.500 euros.</t>
  </si>
  <si>
    <t xml:space="preserve">Associació Protecció Civil de Santa Coloma de Gramenet </t>
  </si>
  <si>
    <t>L’associació prestarà tasques de suport i col·laboració en matèria de protecció civil en un conjunt d’activitats.</t>
  </si>
  <si>
    <t>Ajuntament de Santa Coloma de Gramenet: 10.500 euros.</t>
  </si>
  <si>
    <t>Des del 25/06/2020 fins el 25/06/2021</t>
  </si>
  <si>
    <t>Confederació d’Associacions veïnals de Catalunya (CONFAVC)</t>
  </si>
  <si>
    <t xml:space="preserve">Desenvolupar el projecte “A-porta” que impulsa CONFAVC amb el suport de la Fundació CONFAVC i la cooperativa iesMed, així com amb la col·laboració econòmica de l’Obra Social “La Caixa” i Aigües de Barcelona. </t>
  </si>
  <si>
    <t>Des del 29/01/2020 fins el 29/01/2021</t>
  </si>
  <si>
    <t>Aigües de Barcelona, Empresa Metropolitana de Gestió del Cicle Integral de l’Aigua, S.A.</t>
  </si>
  <si>
    <t>Subministrar i abastir d’aigua els horts urbans de la zona de Can Zam.</t>
  </si>
  <si>
    <t>No s'especifica a vigència.</t>
  </si>
  <si>
    <t>Banco Sabadell, S.A. 
Sabadell Real Estate Development, S.L.U.,</t>
  </si>
  <si>
    <t>Agència de l’Habitatge de Catalunya</t>
  </si>
  <si>
    <t xml:space="preserve">Àrea Metropolitana de Barcelona </t>
  </si>
  <si>
    <t>Modificar el Conveni per a preveure l’adquisicio per part de l’Ajuntament de la finca del carrer del Pedró número 14 que prèviament s’haurà de segretar de la finca registral número 62.375.</t>
  </si>
  <si>
    <t>Ús de l’aplicació informàtica que disposa l’Agència amb la finalitat de facilitar la informació jurídica i d’ocupació dels habitatges administrats per l’Agència i situats en el terme municipal de Santa Coloma de Gramenet.</t>
  </si>
  <si>
    <t>Finançament de la implantació d’un carril bici  la rambla del Fondo al terme municipal de Santa Coloma de Gramenet.</t>
  </si>
  <si>
    <t>Des del 06/03/2020 fins el 06/03/2024</t>
  </si>
  <si>
    <t>Des del 08/06/2020 fins el 31/12/2020</t>
  </si>
  <si>
    <t>Des del 18/06/2020 fins el 31/12/2023</t>
  </si>
  <si>
    <t xml:space="preserve">Ajuntament de Santa Coloma de Gramenet: 70.074,02 euros.
Generalitat de Catalunya: 64.350,40 euros.
Total: 134424,42 euros. </t>
  </si>
  <si>
    <t>Ajuntament de Santa Coloma de Gramenet: 722.373,61 euros.</t>
  </si>
  <si>
    <t>Àrea Metropolitana de Barcelona
Ajuntament de Barcelona
Ajuntament de Sant Adrià de Besòs
Ajuntament de Santa Coloma de Gramenet</t>
  </si>
  <si>
    <t>Conveni de col·laboració en el manteniment, conservació i millores de les rondes de Barcelona i del tram municipal de la Gran Via nord.</t>
  </si>
  <si>
    <r>
      <t xml:space="preserve">Ajuntament de Santa Coloma de Gramenet: 103.133,97 euros.
Àrea Metropolitana de Barcelona: 103.133,98 euros.
</t>
    </r>
    <r>
      <rPr>
        <b/>
        <sz val="8"/>
        <rFont val="Arial"/>
        <family val="2"/>
      </rPr>
      <t xml:space="preserve">Total: 206.267,95 euros. </t>
    </r>
  </si>
  <si>
    <t>Des del 30/12/2020 fins el 31/12/2021</t>
  </si>
  <si>
    <t>35/2020</t>
  </si>
  <si>
    <t>Cáritas Diocesana de Barcelona</t>
  </si>
  <si>
    <t>Ajuntament de Santa Coloma de Gramenet: 20.000 euros.</t>
  </si>
  <si>
    <t>Regular la col•laboració entre l’Ajuntament de Santa Coloma de Gramenet i Càritas Diocesana de Barcelona i la concessió d’una subvenció directa pel desenvolupament del projecte “Espai d’acompanyament a la família i la petita infància”.</t>
  </si>
  <si>
    <t xml:space="preserve"> Certificat 20 JGL 24/11/2020
Certificat 2.1 Ple 21/12/2020</t>
  </si>
  <si>
    <t xml:space="preserve">Certificat 11 JGL 17/11/2020
</t>
  </si>
  <si>
    <t>Certificat 3.6 JGL 28/01/2020</t>
  </si>
  <si>
    <t>Certificat 38 JGL 17/12/2019</t>
  </si>
  <si>
    <t>36/2020</t>
  </si>
  <si>
    <t>37/2020</t>
  </si>
  <si>
    <t>Regular la col·laboració entre l’Ajuntament de Santa Coloma de Gramenet i Fundació Privada Champagnat Centre Obert Rialles i la concessió d’una subvenció directa pel desenvolupament d'un projecte que consiteix en consisteix en un servei diürn preventiu, fora d’horari escolar, que dóna suport, estimula i potencia l’estructuració i el desenvolupament de la personalitat, la socialització, l’adquisició d’aprenentatges bàsics i l’esbarjo, i compensa les deficiències socioeducatives de les persones ateses mitjançant el treball individualitzat, el grupal, la família, el treball en xarxa i amb la comunitat.</t>
  </si>
  <si>
    <t xml:space="preserve">Centre Obert Rialles </t>
  </si>
  <si>
    <t>Fundació Privada Champagnat-Centre Obert Rialles</t>
  </si>
  <si>
    <t>Des de l'1/09/2020 fins els 31/08/2021</t>
  </si>
  <si>
    <t>Ajuntament de Santa Coloma de Gramenet: 141.028,00 euros</t>
  </si>
  <si>
    <t>Des de l'1/01/2020 fins els 31/12/2020</t>
  </si>
  <si>
    <t>Certificat 8 JGL 17/12/2019</t>
  </si>
  <si>
    <t>Certificat 5 JGL 04/02/2020</t>
  </si>
  <si>
    <t>Certificat 52 JGL 17/12/2019</t>
  </si>
  <si>
    <t>Certificat 3.51 JGL 14/07/2020</t>
  </si>
  <si>
    <t xml:space="preserve">Certificat 12  JGL 11/02/2020 </t>
  </si>
  <si>
    <t xml:space="preserve">Certificat 10 JGL 10/03/2020 </t>
  </si>
  <si>
    <t>Certificat 12 JGL 19/2/2019</t>
  </si>
  <si>
    <t>Certificat 3.58 JGL 14/07/2020</t>
  </si>
  <si>
    <t>Certificat 3.62 JGL 14/07/2020</t>
  </si>
  <si>
    <t>Certificat 3.55 JGL 14/07/2020</t>
  </si>
  <si>
    <t>Certificat 3.54 JGL 14/07/2020</t>
  </si>
  <si>
    <t>Certificat 3.117 JGL 14/07/2020</t>
  </si>
  <si>
    <t>Certificat 9 JGL 03/03/2020</t>
  </si>
  <si>
    <t>Certificat 8 19/11/2019</t>
  </si>
  <si>
    <t>Certificat 8 JGL 03/03/2020</t>
  </si>
  <si>
    <t>Certificat 3.10 JGL 15/09/2020</t>
  </si>
  <si>
    <t>Certificat 10 PLE 13/07/2020</t>
  </si>
  <si>
    <t>Certificat 19  JGL 24/11/2020</t>
  </si>
  <si>
    <t>Certificat 8 JGL 01/12/2020</t>
  </si>
  <si>
    <t>Certificat 11 JGL 09/12/2020</t>
  </si>
  <si>
    <t>Certificat 15 JGL 15/12/2020</t>
  </si>
  <si>
    <t>Certificat 10 JGL 17/11/2020</t>
  </si>
  <si>
    <t>Certificat 3.20 JGL 19/01/2021</t>
  </si>
  <si>
    <r>
      <t xml:space="preserve">Àrea Metropolitana de Barcelona:  2.847.438,00 euros.
Ajuntament de Barcelona: 5.975.872,05 euros.
Ajuntament de Sant Adrià de Besòs: 21.484,13 euros.
Ajuntament de Santa Coloma de Gramenet: 24.909,24 euros.
</t>
    </r>
    <r>
      <rPr>
        <b/>
        <sz val="8"/>
        <rFont val="Arial"/>
        <family val="2"/>
      </rPr>
      <t>Total: 8.869.703,42 € euros.</t>
    </r>
  </si>
  <si>
    <t xml:space="preserve">Ajuntament de Santa Coloma de Gramenet: 13.500,00 euros. </t>
  </si>
  <si>
    <t>Execució de les obres de rehabilitació de la coberta i de la façana principal de l’Escola Mercè Rodoreda de Santa Coloma de Gramenet.</t>
  </si>
  <si>
    <t>Des del 14/12/2020 fins el 31/07/2021</t>
  </si>
  <si>
    <t>Des de l'01/01/2020 fins el 31/12/2021</t>
  </si>
  <si>
    <t>Des de l'01/01/2020 fins els 01/01/2024</t>
  </si>
  <si>
    <t>Des de l' 01/01/2020 fins els 31/12/2020</t>
  </si>
  <si>
    <t>Des del 17/01/2020 fins el 30/09/2020</t>
  </si>
  <si>
    <t>Des del 17/01/2020 fins el 17/01/2021</t>
  </si>
  <si>
    <t>Des del 15/03/2020 fins l' 01/01/2022</t>
  </si>
  <si>
    <t>Pal·liar les necessitats socials que repercuteixen en l’autonomia personal i el suport a la dependència, en una millor qualitat de vida personal, familiar i de grup, en les relacions interpersonals i socials i en el benestar de la col·lectivitat. Actuacions que es concreten, entre altres, en el Protocol de Prestacions econòmiques per a l’atenció socioeducativa a la infància i l’adolescència.</t>
  </si>
  <si>
    <t xml:space="preserve">Implementació de mesures extraordinàries en relació amb l'impacte social de la pandèmia de COVID19 a les persones sense llar, les persones demandants de protecció internacional i els joves en situació de carrer. </t>
  </si>
  <si>
    <t>Aprovat per decret número 4365</t>
  </si>
  <si>
    <t>Des de l'11/06/2020 fins el 31/12/2020</t>
  </si>
  <si>
    <t>Agència de l’Habitatge de Catalunya: 50 euros per cada expedient tramitat</t>
  </si>
  <si>
    <t>Certificat 3.10 JGL 19/01/2021</t>
  </si>
  <si>
    <t>Certificat 11 JGL 20/10/2020</t>
  </si>
  <si>
    <t>Certificat 10 JGL 18/05/2021</t>
  </si>
  <si>
    <t>Certificat 2.10 JGL 13/07/2020</t>
  </si>
  <si>
    <t>Certificat 3.18 JGL 19/01/2021</t>
  </si>
  <si>
    <t>Certificat 3.15 JGL 19/01/2021</t>
  </si>
  <si>
    <t>Certificat 3.14 JGL 19/01/2021</t>
  </si>
  <si>
    <t xml:space="preserve">27/11/2020
</t>
  </si>
  <si>
    <t xml:space="preserve">21/2020
</t>
  </si>
  <si>
    <t>Regular les condicions generals d’adhesió de l’Ajuntament de Santa Coloma de Gramenet a la xarxa RESCAT, amb la finalitat de cobrir les necessitats de comunicació dels serveis d’emergència i seguretat de la Generalitat de Catalunya i de les administracions locals de Catalunya que s’hi adhereixin.</t>
  </si>
  <si>
    <t>Aigües de Barcelona: 4.067,17 euros (en espècie)</t>
  </si>
  <si>
    <t>Ajuntament de Santa Coloma de Gramenet: 13.000 euros.</t>
  </si>
  <si>
    <t>Des del 13/12/2019 fins el 14/12/2019</t>
  </si>
  <si>
    <t xml:space="preserve">10/12/2020
</t>
  </si>
  <si>
    <t xml:space="preserve">Ajuntament de Santa Coloma de Gramenet: 200.004,96 euros. </t>
  </si>
  <si>
    <t>19/2020</t>
  </si>
  <si>
    <t>1 any</t>
  </si>
  <si>
    <t>Des de l'01/02/2020 fins els 30/11/2020</t>
  </si>
  <si>
    <r>
      <t xml:space="preserve">Ajuntament de Santa Coloma de Gramenet: 32.463,38 euros.
Àrea Metropolitana de Barcelona: 
25441,92 euros.
</t>
    </r>
    <r>
      <rPr>
        <b/>
        <sz val="8"/>
        <rFont val="Arial"/>
        <family val="2"/>
      </rPr>
      <t xml:space="preserve">Total: 57.905,30 euros. </t>
    </r>
  </si>
  <si>
    <r>
      <t xml:space="preserve">Ajuntament de Santa Coloma de Gramenet: </t>
    </r>
    <r>
      <rPr>
        <b/>
        <sz val="8"/>
        <rFont val="Arial"/>
        <family val="2"/>
      </rPr>
      <t>82.308,18 euros</t>
    </r>
    <r>
      <rPr>
        <sz val="8"/>
        <rFont val="Arial"/>
        <family val="2"/>
      </rPr>
      <t xml:space="preserve">
Any 2020: 10.000,00 euros
Any 2021: 72.308,18 euros
</t>
    </r>
  </si>
  <si>
    <t>2020/11/3088</t>
  </si>
  <si>
    <t>Enviat a Registre 
Generalitat per l'AMB</t>
  </si>
  <si>
    <t>34/2020</t>
  </si>
  <si>
    <t>2020/11/2657</t>
  </si>
  <si>
    <t>ADDENDA DE PRÒRROGA DEL CONVENI DE COL·LABORACIÓ ENTRE L’AGÈNCIA DE L’HABITATGE DE CATALUNYA I L’AJUNTAMENT DE SANTA COLOMA DE GRAMENET RELATIU A L’OFICINA D’HABITATGE SITUADA EN AQUEST MUNICIPI, PER A L’ANY 2020</t>
  </si>
  <si>
    <t>ANNEX A L’ADDENDA DE PRÒRROGA PER A L’ANY 2020 DEL CONVENI DE COL·LABORACIÓ RELATIU A L’OFICINA LOCAL D’HABITATGE/BORSA DE MEDIACIÓ, EN RELACIÓ AMB LA TRAMITACIÓ DELS AJUTS PER CONTRIBUIR A MINIMITZAR L’IMPACTE ECONÒMIC I SOCIAL DEL COVID-19 EN ELS LLOGUERS DE L’HABITATGE HABITUAL</t>
  </si>
  <si>
    <t>ADDENDA DE PRÒRROGA DEL CONVENI DE COL·LABORACIÓ ENTRE L’AGÈNCIA DE L’HABITATGE DE CATALUNYA I L’AJUNTAMENT DE SANTA COLOMA DE GRAMENET, RELATIU AL PROGRAMA DE MEDIACIÓ PER AL LLOGUER SOCIAL PER A L’ANY 2020</t>
  </si>
  <si>
    <t>Agència de l’Habitatge de Catalunya: 23.098 euros (import fix) i 30.797 euros (import màxim).</t>
  </si>
  <si>
    <t>Certificat 10 JGL 28/01/2020</t>
  </si>
  <si>
    <t>Agència de l’Habitatge de Catalunya: 34.200 euros (import fix) i 64.950 euros (import màxim). Actuacions de mediació amb contractes nous: 450 euros.  Actuacions de gestió i seguiment de contractes anteriors: 200 euros.</t>
  </si>
  <si>
    <t>Certificat 9 JGL 28/01/2020</t>
  </si>
  <si>
    <t>STCDRG2022515</t>
  </si>
  <si>
    <t>El present Conveni té per objecte establir el règim de col·laboració entre el Departament de Salut de la Generalitat de Catalunya, que actua a través de la seva Secretaria de Salut Pública, del Servei Català de la Salut (CatSalut), i l’Ajuntament de Santa Coloma de Gramenet destinat a promoure la coordinació dels serveis públics dependents d’ambdues administracions en la gestió de la crisi sanitària i social provocada per la COVID-19 a la ciutat de Santa Coloma de Gramenet, producte d’un rebrot de la malaltia, sota la perspectiva d’assolir una resposta més eficaç en termes assistencials i socials i, a la vegada, millorar la capacitat de seguiment dels malalts i d’aïllament de la població, quan així es requereixi, tot contribuint a garantir la fortalesa del sistema públic de salut.</t>
  </si>
  <si>
    <t xml:space="preserve">Departament de Salut
Servei Català de la Salut
</t>
  </si>
  <si>
    <t>Des del 07/08/2020 fins el 07/08/2021</t>
  </si>
  <si>
    <t>Departament d'Educació</t>
  </si>
  <si>
    <t>Certificat 22 JGL 17/12/2019</t>
  </si>
  <si>
    <t>Des de l'11/02/2020 fins el 30/12/2020</t>
  </si>
  <si>
    <t>Ajuntament de Santa Coloma de Gramenet (2020): Un mínim de 5.400 euros
Departament de la Generalitat de Catalunya 2019: 6.300 euros
Departament de la Generalitat de Catalunya 2020: 11.700 euros</t>
  </si>
  <si>
    <t>Concretar l'import de les despeses destinades al desenvolupament de les actuacions adreçades a donar suport al Pla educatiu d'entorn per al curs acadèmic 2019-2020.</t>
  </si>
  <si>
    <t>2020/11/3396</t>
  </si>
  <si>
    <t>STCDRG20222992</t>
  </si>
  <si>
    <t>2020/11/3398</t>
  </si>
  <si>
    <t>STCDRG20222961</t>
  </si>
  <si>
    <t>2020/11/2847</t>
  </si>
  <si>
    <t>STCDRG20222998</t>
  </si>
  <si>
    <t>2020/11/3397</t>
  </si>
  <si>
    <t>STCDRG20222999</t>
  </si>
  <si>
    <t>2020/11/3399</t>
  </si>
  <si>
    <t>STCDRG20223000</t>
  </si>
  <si>
    <t>2020/5/0571</t>
  </si>
  <si>
    <t>STCDRG20223070</t>
  </si>
  <si>
    <t>2020/11/1863</t>
  </si>
  <si>
    <t>STCDRG20203075</t>
  </si>
  <si>
    <t>STCDRG20203078</t>
  </si>
  <si>
    <t>2020/11/3400</t>
  </si>
  <si>
    <t>2020/5/0572</t>
  </si>
  <si>
    <t>STCDRG20203079</t>
  </si>
  <si>
    <t>STCDRG20203081</t>
  </si>
  <si>
    <t>2020/5/0573</t>
  </si>
  <si>
    <t>2020/11/3401</t>
  </si>
  <si>
    <t>STCDRG20203084</t>
  </si>
  <si>
    <t>2019/11/2911</t>
  </si>
  <si>
    <t>STCDRG20203085</t>
  </si>
  <si>
    <t>2020/11/3402</t>
  </si>
  <si>
    <t>STCDRG20203088</t>
  </si>
  <si>
    <t>2020/5/0575</t>
  </si>
  <si>
    <t>2020/5/0574</t>
  </si>
  <si>
    <t>2020/5/0492</t>
  </si>
  <si>
    <t>2020/5/0576</t>
  </si>
  <si>
    <t>2020/11/3403</t>
  </si>
  <si>
    <t>2020/11/3404</t>
  </si>
  <si>
    <t>2020/11/3405</t>
  </si>
  <si>
    <t>2020/11/3406</t>
  </si>
  <si>
    <t>2020/11/3407</t>
  </si>
  <si>
    <t>2020/11/3408</t>
  </si>
  <si>
    <t>STCDRG20223167</t>
  </si>
  <si>
    <t>STCDRG20223177</t>
  </si>
  <si>
    <t>STCDRG20223232</t>
  </si>
  <si>
    <t>STCDRG20223234</t>
  </si>
  <si>
    <t>STCDRG20223237</t>
  </si>
  <si>
    <t>STCDRG20223238</t>
  </si>
  <si>
    <t>STCDRG20223240</t>
  </si>
  <si>
    <t>STCDRG20223241</t>
  </si>
  <si>
    <t>Generalitat de Catalunya 2020: 131.000 euros
Generalitat de Catalunya 2021: 114.000 euros</t>
  </si>
  <si>
    <t>Generalitat de Catalunya 2020: 134.282,20 euros</t>
  </si>
  <si>
    <t xml:space="preserve">Prorrogar per al 2020 els serveis i programes en l’anualitat 2019 del CP 2016-2019 en les mateixes condicions vigents per a l’exercici 2019, tot garantit la recurrència per a tot l’exercici 2020 i mentre no se signa el nou CP quadriennal. </t>
  </si>
  <si>
    <t>Certificat 14 JGL 20/10/2020</t>
  </si>
  <si>
    <t>Certificat 10 JGL 22/06/2021</t>
  </si>
  <si>
    <t>Certificat 14 JGL 23/03/2021</t>
  </si>
  <si>
    <t>Certificat 12 JGL 01/12/2020</t>
  </si>
  <si>
    <t>Generalitat de Catalunya: 4035145,26 euros</t>
  </si>
  <si>
    <t>Addenda al Contracte programa entre el Departament de Treball, Afers Socials i Famílies i l'Ajuntament de Santa Coloma de Gramenet en matèria de serveis socials, altres programes i serveis relatius al benestar social i polítiques d’igualtat per a la implementació de mesures extraordinàries en relació amb l’impacte social de la pandèmia de la COVID-19 durant l’exercici 2020.</t>
  </si>
  <si>
    <t>Generalitat de Ctalunya: 589743,68 euros</t>
  </si>
  <si>
    <t>Des del 15/03/2020 fins els 31/12/2020</t>
  </si>
  <si>
    <t>Certificat 12  JGL 29/09/2020</t>
  </si>
  <si>
    <t>2020/11/3518</t>
  </si>
  <si>
    <t>STCDRG20227886</t>
  </si>
  <si>
    <t>2020/5/0706</t>
  </si>
  <si>
    <t>STCDRG20229577</t>
  </si>
  <si>
    <t>2020/11/3529</t>
  </si>
  <si>
    <t>STCDRG20229580</t>
  </si>
  <si>
    <t>2020/11/3530</t>
  </si>
  <si>
    <t>STCDRG20229583</t>
  </si>
  <si>
    <t>2020/5/1052</t>
  </si>
  <si>
    <t>STCDRG20233687</t>
  </si>
  <si>
    <t>2019/5/0965</t>
  </si>
  <si>
    <t>STCDRG20233690</t>
  </si>
  <si>
    <t>2020/5/1099</t>
  </si>
  <si>
    <t>STCDRG20236355</t>
  </si>
  <si>
    <t>2020/5/1100</t>
  </si>
  <si>
    <t>STCDRG20236356</t>
  </si>
  <si>
    <t>2020/5/1098</t>
  </si>
  <si>
    <t>2020/5/0974</t>
  </si>
  <si>
    <t>2020/5/0940</t>
  </si>
  <si>
    <t>2020/5/0978</t>
  </si>
  <si>
    <t>43/2020</t>
  </si>
  <si>
    <t>Servei Català de Trànsit</t>
  </si>
  <si>
    <t>Certificat 6 JGL 24/01/2023</t>
  </si>
  <si>
    <t>No consten</t>
  </si>
  <si>
    <t>Des del 05/05/2020 fins el 05/05/2024</t>
  </si>
  <si>
    <t>Establir el marc de col·laboració entre el Servei Català de Trànsit i l’Ajuntament de Santa Coloma de Gramenet en el desenvolupament de determinades accions en matèria de trànsit i seguretat viària i d’altres relacionades que es puguin anar definint o que siguin d’interès per a les parts.</t>
  </si>
  <si>
    <t>2020/5/1228</t>
  </si>
  <si>
    <t>2020/5/1294</t>
  </si>
  <si>
    <t>STCDRG20252264</t>
  </si>
  <si>
    <t>2020/5/1295</t>
  </si>
  <si>
    <t>STCDRG20252531</t>
  </si>
  <si>
    <t>MODIFICACIÓ: 12/05/2025</t>
  </si>
  <si>
    <t>ACTUALITZACIÓ:  12/05/2025</t>
  </si>
  <si>
    <r>
      <rPr>
        <sz val="8"/>
        <rFont val="Arial"/>
        <family val="2"/>
      </rPr>
      <t>42/2020</t>
    </r>
    <r>
      <rPr>
        <b/>
        <sz val="8"/>
        <rFont val="Arial"/>
        <family val="2"/>
      </rPr>
      <t xml:space="preserve">
</t>
    </r>
  </si>
  <si>
    <t xml:space="preserve">40/2020 </t>
  </si>
  <si>
    <t xml:space="preserve">41/2020
</t>
  </si>
  <si>
    <t xml:space="preserve">39/2020 </t>
  </si>
  <si>
    <t>38/2020</t>
  </si>
  <si>
    <t>32/2020</t>
  </si>
  <si>
    <t>30/2020</t>
  </si>
  <si>
    <t>29/2020</t>
  </si>
  <si>
    <t>28/2020</t>
  </si>
  <si>
    <t>27 BIS 2/2020</t>
  </si>
  <si>
    <t>27 BIS/2020</t>
  </si>
  <si>
    <t>22/2020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</si>
</sst>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#,##0.00\ &quot;€&quot;;[Red]\-#,##0.00\ &quot;€&quot;"/>
    <numFmt numFmtId="164" formatCode="#,##0.00\ &quot;€&quot;"/>
  </numFmts>
  <fonts count="8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color theme="3" tint="-0.499984740745262"/>
      <name val="Arial"/>
      <family val="2"/>
    </font>
    <font>
      <b/>
      <sz val="8"/>
      <color theme="0"/>
      <name val="Arial"/>
      <family val="2"/>
    </font>
    <font>
      <sz val="8"/>
      <color theme="3" tint="-0.499984740745262"/>
      <name val="Arial"/>
      <family val="2"/>
    </font>
    <font>
      <sz val="8"/>
      <name val="Arial"/>
      <family val="2"/>
    </font>
    <font>
      <b/>
      <sz val="11"/>
      <color theme="1"/>
      <name val="Calibri"/>
      <family val="2"/>
      <scheme val="minor"/>
    </font>
    <font>
      <b/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43">
    <xf numFmtId="0" fontId="0" fillId="0" borderId="0" xfId="0"/>
    <xf numFmtId="49" fontId="4" fillId="0" borderId="0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vertical="center" wrapText="1"/>
    </xf>
    <xf numFmtId="8" fontId="4" fillId="0" borderId="0" xfId="0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vertical="center"/>
    </xf>
    <xf numFmtId="14" fontId="4" fillId="0" borderId="0" xfId="0" applyNumberFormat="1" applyFont="1" applyFill="1" applyBorder="1" applyAlignment="1">
      <alignment vertical="center"/>
    </xf>
    <xf numFmtId="49" fontId="2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vertical="center" wrapText="1"/>
    </xf>
    <xf numFmtId="8" fontId="4" fillId="0" borderId="0" xfId="0" applyNumberFormat="1" applyFont="1" applyFill="1" applyBorder="1" applyAlignment="1">
      <alignment horizontal="center" vertical="center"/>
    </xf>
    <xf numFmtId="164" fontId="0" fillId="0" borderId="0" xfId="0" applyNumberFormat="1"/>
    <xf numFmtId="0" fontId="0" fillId="0" borderId="0" xfId="0" applyAlignment="1">
      <alignment horizontal="center"/>
    </xf>
    <xf numFmtId="2" fontId="0" fillId="0" borderId="0" xfId="0" applyNumberFormat="1"/>
    <xf numFmtId="4" fontId="0" fillId="0" borderId="0" xfId="0" applyNumberFormat="1"/>
    <xf numFmtId="4" fontId="6" fillId="0" borderId="0" xfId="0" applyNumberFormat="1" applyFont="1"/>
    <xf numFmtId="0" fontId="4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7" fillId="3" borderId="0" xfId="1" applyFont="1" applyFill="1" applyBorder="1" applyAlignment="1">
      <alignment horizontal="center" vertical="center"/>
    </xf>
    <xf numFmtId="0" fontId="7" fillId="3" borderId="0" xfId="1" applyFont="1" applyFill="1" applyBorder="1" applyAlignment="1">
      <alignment horizontal="center" vertical="center" wrapText="1"/>
    </xf>
    <xf numFmtId="0" fontId="7" fillId="3" borderId="1" xfId="1" applyFont="1" applyFill="1" applyBorder="1" applyAlignment="1">
      <alignment horizontal="center" vertical="center" wrapText="1"/>
    </xf>
    <xf numFmtId="0" fontId="7" fillId="3" borderId="1" xfId="1" applyFont="1" applyFill="1" applyBorder="1" applyAlignment="1">
      <alignment horizontal="center" vertical="center"/>
    </xf>
    <xf numFmtId="8" fontId="4" fillId="0" borderId="0" xfId="0" applyNumberFormat="1" applyFont="1" applyFill="1" applyBorder="1" applyAlignment="1">
      <alignment horizontal="left" vertical="center"/>
    </xf>
    <xf numFmtId="49" fontId="5" fillId="4" borderId="1" xfId="0" applyNumberFormat="1" applyFont="1" applyFill="1" applyBorder="1" applyAlignment="1">
      <alignment vertical="center" wrapText="1"/>
    </xf>
    <xf numFmtId="49" fontId="5" fillId="4" borderId="1" xfId="0" applyNumberFormat="1" applyFont="1" applyFill="1" applyBorder="1" applyAlignment="1">
      <alignment vertical="center"/>
    </xf>
    <xf numFmtId="14" fontId="5" fillId="4" borderId="1" xfId="0" applyNumberFormat="1" applyFont="1" applyFill="1" applyBorder="1" applyAlignment="1">
      <alignment horizontal="right" vertical="center"/>
    </xf>
    <xf numFmtId="0" fontId="5" fillId="4" borderId="1" xfId="0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vertical="center" wrapText="1"/>
    </xf>
    <xf numFmtId="8" fontId="5" fillId="4" borderId="1" xfId="0" applyNumberFormat="1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14" fontId="5" fillId="4" borderId="0" xfId="0" applyNumberFormat="1" applyFont="1" applyFill="1" applyBorder="1" applyAlignment="1">
      <alignment vertical="center"/>
    </xf>
    <xf numFmtId="8" fontId="5" fillId="4" borderId="1" xfId="0" quotePrefix="1" applyNumberFormat="1" applyFont="1" applyFill="1" applyBorder="1" applyAlignment="1">
      <alignment horizontal="left" vertical="center" wrapText="1"/>
    </xf>
    <xf numFmtId="14" fontId="7" fillId="4" borderId="1" xfId="0" applyNumberFormat="1" applyFont="1" applyFill="1" applyBorder="1" applyAlignment="1">
      <alignment horizontal="center" vertical="center"/>
    </xf>
    <xf numFmtId="14" fontId="5" fillId="4" borderId="1" xfId="0" applyNumberFormat="1" applyFont="1" applyFill="1" applyBorder="1" applyAlignment="1">
      <alignment vertical="center"/>
    </xf>
    <xf numFmtId="14" fontId="5" fillId="4" borderId="1" xfId="0" applyNumberFormat="1" applyFont="1" applyFill="1" applyBorder="1" applyAlignment="1">
      <alignment horizontal="right" vertical="center" wrapText="1"/>
    </xf>
    <xf numFmtId="8" fontId="5" fillId="4" borderId="1" xfId="0" applyNumberFormat="1" applyFont="1" applyFill="1" applyBorder="1" applyAlignment="1">
      <alignment horizontal="center" vertical="center" wrapText="1"/>
    </xf>
    <xf numFmtId="8" fontId="5" fillId="4" borderId="1" xfId="0" quotePrefix="1" applyNumberFormat="1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/>
    </xf>
    <xf numFmtId="0" fontId="5" fillId="4" borderId="1" xfId="0" quotePrefix="1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49" fontId="7" fillId="4" borderId="1" xfId="0" applyNumberFormat="1" applyFont="1" applyFill="1" applyBorder="1" applyAlignment="1">
      <alignment vertical="center" wrapText="1"/>
    </xf>
    <xf numFmtId="0" fontId="7" fillId="4" borderId="1" xfId="0" quotePrefix="1" applyFont="1" applyFill="1" applyBorder="1" applyAlignment="1">
      <alignment horizontal="center" vertical="center"/>
    </xf>
  </cellXfs>
  <cellStyles count="2">
    <cellStyle name="Énfasis1" xfId="1" builtinId="29"/>
    <cellStyle name="Normal" xfId="0" builtinId="0"/>
  </cellStyles>
  <dxfs count="0"/>
  <tableStyles count="0" defaultTableStyle="TableStyleMedium2" defaultPivotStyle="PivotStyleLight16"/>
  <colors>
    <mruColors>
      <color rgb="FF738BA1"/>
      <color rgb="FFA5B5C3"/>
      <color rgb="FFA9BBB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5"/>
  <sheetViews>
    <sheetView tabSelected="1" zoomScale="90" zoomScaleNormal="90" workbookViewId="0">
      <pane ySplit="1" topLeftCell="A2" activePane="bottomLeft" state="frozen"/>
      <selection pane="bottomLeft" activeCell="A2" sqref="A2"/>
    </sheetView>
  </sheetViews>
  <sheetFormatPr baseColWidth="10" defaultColWidth="11.42578125" defaultRowHeight="11.25" x14ac:dyDescent="0.25"/>
  <cols>
    <col min="1" max="1" width="15.140625" style="4" customWidth="1"/>
    <col min="2" max="2" width="16.7109375" style="4" customWidth="1"/>
    <col min="3" max="3" width="36" style="2" customWidth="1"/>
    <col min="4" max="4" width="70.5703125" style="2" customWidth="1"/>
    <col min="5" max="5" width="41" style="8" customWidth="1"/>
    <col min="6" max="6" width="52.42578125" style="4" customWidth="1"/>
    <col min="7" max="7" width="32.5703125" style="4" customWidth="1"/>
    <col min="8" max="8" width="26.85546875" style="4" bestFit="1" customWidth="1"/>
    <col min="9" max="9" width="37.28515625" style="4" bestFit="1" customWidth="1"/>
    <col min="10" max="16384" width="11.42578125" style="4"/>
  </cols>
  <sheetData>
    <row r="1" spans="1:9" s="15" customFormat="1" ht="22.5" x14ac:dyDescent="0.25">
      <c r="A1" s="16" t="s">
        <v>0</v>
      </c>
      <c r="B1" s="16" t="s">
        <v>1</v>
      </c>
      <c r="C1" s="17" t="s">
        <v>6</v>
      </c>
      <c r="D1" s="18" t="s">
        <v>5</v>
      </c>
      <c r="E1" s="18" t="s">
        <v>2</v>
      </c>
      <c r="F1" s="19" t="s">
        <v>3</v>
      </c>
      <c r="G1" s="19" t="s">
        <v>4</v>
      </c>
      <c r="H1" s="18" t="s">
        <v>9</v>
      </c>
      <c r="I1" s="18" t="s">
        <v>10</v>
      </c>
    </row>
    <row r="2" spans="1:9" ht="33.75" x14ac:dyDescent="0.25">
      <c r="A2" s="22" t="s">
        <v>31</v>
      </c>
      <c r="B2" s="23">
        <v>43844</v>
      </c>
      <c r="C2" s="24" t="s">
        <v>53</v>
      </c>
      <c r="D2" s="25" t="s">
        <v>54</v>
      </c>
      <c r="E2" s="26" t="s">
        <v>55</v>
      </c>
      <c r="F2" s="27" t="s">
        <v>63</v>
      </c>
      <c r="G2" s="28" t="s">
        <v>149</v>
      </c>
      <c r="H2" s="29" t="s">
        <v>236</v>
      </c>
      <c r="I2" s="29" t="s">
        <v>237</v>
      </c>
    </row>
    <row r="3" spans="1:9" ht="33.75" x14ac:dyDescent="0.25">
      <c r="A3" s="22" t="s">
        <v>32</v>
      </c>
      <c r="B3" s="30">
        <v>43847</v>
      </c>
      <c r="C3" s="24" t="s">
        <v>103</v>
      </c>
      <c r="D3" s="25" t="s">
        <v>102</v>
      </c>
      <c r="E3" s="31" t="s">
        <v>59</v>
      </c>
      <c r="F3" s="27" t="s">
        <v>188</v>
      </c>
      <c r="G3" s="28" t="s">
        <v>158</v>
      </c>
      <c r="H3" s="29"/>
      <c r="I3" s="28"/>
    </row>
    <row r="4" spans="1:9" ht="33.75" x14ac:dyDescent="0.25">
      <c r="A4" s="22" t="s">
        <v>33</v>
      </c>
      <c r="B4" s="23">
        <v>43847</v>
      </c>
      <c r="C4" s="24" t="s">
        <v>105</v>
      </c>
      <c r="D4" s="25" t="s">
        <v>104</v>
      </c>
      <c r="E4" s="31" t="s">
        <v>59</v>
      </c>
      <c r="F4" s="27" t="s">
        <v>189</v>
      </c>
      <c r="G4" s="28" t="s">
        <v>159</v>
      </c>
      <c r="H4" s="32" t="s">
        <v>240</v>
      </c>
      <c r="I4" s="29" t="s">
        <v>241</v>
      </c>
    </row>
    <row r="5" spans="1:9" ht="33.75" x14ac:dyDescent="0.25">
      <c r="A5" s="22" t="s">
        <v>34</v>
      </c>
      <c r="B5" s="23">
        <v>43859</v>
      </c>
      <c r="C5" s="24" t="s">
        <v>121</v>
      </c>
      <c r="D5" s="25" t="s">
        <v>122</v>
      </c>
      <c r="E5" s="26" t="s">
        <v>108</v>
      </c>
      <c r="F5" s="28" t="s">
        <v>123</v>
      </c>
      <c r="G5" s="28" t="s">
        <v>160</v>
      </c>
      <c r="H5" s="29" t="s">
        <v>242</v>
      </c>
      <c r="I5" s="29" t="s">
        <v>243</v>
      </c>
    </row>
    <row r="6" spans="1:9" ht="22.5" x14ac:dyDescent="0.25">
      <c r="A6" s="22" t="s">
        <v>35</v>
      </c>
      <c r="B6" s="23">
        <v>43873</v>
      </c>
      <c r="C6" s="24" t="s">
        <v>124</v>
      </c>
      <c r="D6" s="25" t="s">
        <v>125</v>
      </c>
      <c r="E6" s="26" t="s">
        <v>206</v>
      </c>
      <c r="F6" s="27" t="s">
        <v>126</v>
      </c>
      <c r="G6" s="27" t="s">
        <v>163</v>
      </c>
      <c r="H6" s="29" t="s">
        <v>238</v>
      </c>
      <c r="I6" s="29" t="s">
        <v>239</v>
      </c>
    </row>
    <row r="7" spans="1:9" ht="22.5" x14ac:dyDescent="0.25">
      <c r="A7" s="22" t="s">
        <v>36</v>
      </c>
      <c r="B7" s="23">
        <v>43893</v>
      </c>
      <c r="C7" s="24" t="s">
        <v>127</v>
      </c>
      <c r="D7" s="25" t="s">
        <v>130</v>
      </c>
      <c r="E7" s="31" t="s">
        <v>137</v>
      </c>
      <c r="F7" s="27" t="s">
        <v>126</v>
      </c>
      <c r="G7" s="28" t="s">
        <v>164</v>
      </c>
      <c r="H7" s="29" t="s">
        <v>244</v>
      </c>
      <c r="I7" s="29" t="s">
        <v>245</v>
      </c>
    </row>
    <row r="8" spans="1:9" ht="33.75" x14ac:dyDescent="0.25">
      <c r="A8" s="22" t="s">
        <v>37</v>
      </c>
      <c r="B8" s="23">
        <v>43896</v>
      </c>
      <c r="C8" s="24" t="s">
        <v>128</v>
      </c>
      <c r="D8" s="25" t="s">
        <v>131</v>
      </c>
      <c r="E8" s="31" t="s">
        <v>59</v>
      </c>
      <c r="F8" s="28" t="s">
        <v>133</v>
      </c>
      <c r="G8" s="28" t="s">
        <v>162</v>
      </c>
      <c r="H8" s="29" t="s">
        <v>262</v>
      </c>
      <c r="I8" s="29" t="s">
        <v>273</v>
      </c>
    </row>
    <row r="9" spans="1:9" ht="45" x14ac:dyDescent="0.25">
      <c r="A9" s="22" t="s">
        <v>38</v>
      </c>
      <c r="B9" s="23">
        <v>43986</v>
      </c>
      <c r="C9" s="24" t="s">
        <v>57</v>
      </c>
      <c r="D9" s="25" t="s">
        <v>183</v>
      </c>
      <c r="E9" s="26" t="s">
        <v>136</v>
      </c>
      <c r="F9" s="28" t="s">
        <v>134</v>
      </c>
      <c r="G9" s="28" t="s">
        <v>161</v>
      </c>
      <c r="H9" s="29" t="s">
        <v>246</v>
      </c>
      <c r="I9" s="29" t="s">
        <v>247</v>
      </c>
    </row>
    <row r="10" spans="1:9" ht="45" x14ac:dyDescent="0.25">
      <c r="A10" s="22" t="s">
        <v>39</v>
      </c>
      <c r="B10" s="23">
        <v>44000</v>
      </c>
      <c r="C10" s="24" t="s">
        <v>129</v>
      </c>
      <c r="D10" s="25" t="s">
        <v>132</v>
      </c>
      <c r="E10" s="26" t="s">
        <v>140</v>
      </c>
      <c r="F10" s="28" t="s">
        <v>135</v>
      </c>
      <c r="G10" s="28" t="s">
        <v>165</v>
      </c>
      <c r="H10" s="29" t="s">
        <v>248</v>
      </c>
      <c r="I10" s="29" t="s">
        <v>249</v>
      </c>
    </row>
    <row r="11" spans="1:9" ht="22.5" x14ac:dyDescent="0.25">
      <c r="A11" s="22" t="s">
        <v>40</v>
      </c>
      <c r="B11" s="23">
        <v>44007</v>
      </c>
      <c r="C11" s="24" t="s">
        <v>117</v>
      </c>
      <c r="D11" s="25" t="s">
        <v>118</v>
      </c>
      <c r="E11" s="26" t="s">
        <v>119</v>
      </c>
      <c r="F11" s="28" t="s">
        <v>120</v>
      </c>
      <c r="G11" s="28" t="s">
        <v>166</v>
      </c>
      <c r="H11" s="29" t="s">
        <v>251</v>
      </c>
      <c r="I11" s="29" t="s">
        <v>250</v>
      </c>
    </row>
    <row r="12" spans="1:9" ht="45" x14ac:dyDescent="0.25">
      <c r="A12" s="22" t="s">
        <v>41</v>
      </c>
      <c r="B12" s="23">
        <v>44015</v>
      </c>
      <c r="C12" s="24" t="s">
        <v>114</v>
      </c>
      <c r="D12" s="25" t="s">
        <v>115</v>
      </c>
      <c r="E12" s="26" t="s">
        <v>116</v>
      </c>
      <c r="F12" s="28" t="s">
        <v>112</v>
      </c>
      <c r="G12" s="28" t="s">
        <v>167</v>
      </c>
      <c r="H12" s="29" t="s">
        <v>252</v>
      </c>
      <c r="I12" s="29" t="s">
        <v>253</v>
      </c>
    </row>
    <row r="13" spans="1:9" ht="45" x14ac:dyDescent="0.25">
      <c r="A13" s="22" t="s">
        <v>42</v>
      </c>
      <c r="B13" s="33">
        <v>44015</v>
      </c>
      <c r="C13" s="24" t="s">
        <v>111</v>
      </c>
      <c r="D13" s="25" t="s">
        <v>110</v>
      </c>
      <c r="E13" s="26" t="s">
        <v>113</v>
      </c>
      <c r="F13" s="28" t="s">
        <v>112</v>
      </c>
      <c r="G13" s="28" t="s">
        <v>168</v>
      </c>
      <c r="H13" s="29" t="s">
        <v>255</v>
      </c>
      <c r="I13" s="29" t="s">
        <v>254</v>
      </c>
    </row>
    <row r="14" spans="1:9" ht="22.5" x14ac:dyDescent="0.25">
      <c r="A14" s="22" t="s">
        <v>17</v>
      </c>
      <c r="B14" s="33">
        <v>44027</v>
      </c>
      <c r="C14" s="24" t="s">
        <v>107</v>
      </c>
      <c r="D14" s="25" t="s">
        <v>106</v>
      </c>
      <c r="E14" s="26" t="s">
        <v>207</v>
      </c>
      <c r="F14" s="28" t="s">
        <v>109</v>
      </c>
      <c r="G14" s="28" t="s">
        <v>169</v>
      </c>
      <c r="H14" s="29" t="s">
        <v>256</v>
      </c>
      <c r="I14" s="29" t="s">
        <v>257</v>
      </c>
    </row>
    <row r="15" spans="1:9" ht="22.5" x14ac:dyDescent="0.25">
      <c r="A15" s="22" t="s">
        <v>18</v>
      </c>
      <c r="B15" s="33">
        <v>44042</v>
      </c>
      <c r="C15" s="24" t="s">
        <v>100</v>
      </c>
      <c r="D15" s="25" t="s">
        <v>99</v>
      </c>
      <c r="E15" s="31" t="s">
        <v>59</v>
      </c>
      <c r="F15" s="28" t="s">
        <v>101</v>
      </c>
      <c r="G15" s="28" t="s">
        <v>170</v>
      </c>
      <c r="H15" s="29" t="s">
        <v>260</v>
      </c>
      <c r="I15" s="29" t="s">
        <v>261</v>
      </c>
    </row>
    <row r="16" spans="1:9" ht="45" x14ac:dyDescent="0.25">
      <c r="A16" s="22" t="s">
        <v>19</v>
      </c>
      <c r="B16" s="33">
        <v>44061</v>
      </c>
      <c r="C16" s="24" t="s">
        <v>95</v>
      </c>
      <c r="D16" s="25" t="s">
        <v>96</v>
      </c>
      <c r="E16" s="26" t="s">
        <v>98</v>
      </c>
      <c r="F16" s="28" t="s">
        <v>97</v>
      </c>
      <c r="G16" s="28" t="s">
        <v>148</v>
      </c>
      <c r="H16" s="29" t="s">
        <v>263</v>
      </c>
      <c r="I16" s="29" t="s">
        <v>272</v>
      </c>
    </row>
    <row r="17" spans="1:9" ht="45" x14ac:dyDescent="0.25">
      <c r="A17" s="22" t="s">
        <v>20</v>
      </c>
      <c r="B17" s="23">
        <v>44105</v>
      </c>
      <c r="C17" s="24" t="s">
        <v>94</v>
      </c>
      <c r="D17" s="24" t="s">
        <v>93</v>
      </c>
      <c r="E17" s="31" t="s">
        <v>59</v>
      </c>
      <c r="F17" s="28" t="s">
        <v>208</v>
      </c>
      <c r="G17" s="28" t="s">
        <v>171</v>
      </c>
      <c r="H17" s="29" t="s">
        <v>258</v>
      </c>
      <c r="I17" s="29" t="s">
        <v>259</v>
      </c>
    </row>
    <row r="18" spans="1:9" ht="22.5" x14ac:dyDescent="0.25">
      <c r="A18" s="22" t="s">
        <v>21</v>
      </c>
      <c r="B18" s="33">
        <v>43893</v>
      </c>
      <c r="C18" s="24" t="s">
        <v>47</v>
      </c>
      <c r="D18" s="25" t="s">
        <v>91</v>
      </c>
      <c r="E18" s="31" t="s">
        <v>59</v>
      </c>
      <c r="F18" s="28" t="s">
        <v>92</v>
      </c>
      <c r="G18" s="28" t="s">
        <v>172</v>
      </c>
      <c r="H18" s="29" t="s">
        <v>264</v>
      </c>
      <c r="I18" s="28"/>
    </row>
    <row r="19" spans="1:9" ht="67.5" x14ac:dyDescent="0.25">
      <c r="A19" s="22" t="s">
        <v>22</v>
      </c>
      <c r="B19" s="33">
        <v>44050</v>
      </c>
      <c r="C19" s="24" t="s">
        <v>47</v>
      </c>
      <c r="D19" s="25" t="s">
        <v>89</v>
      </c>
      <c r="E19" s="31" t="s">
        <v>59</v>
      </c>
      <c r="F19" s="27" t="s">
        <v>90</v>
      </c>
      <c r="G19" s="27" t="s">
        <v>173</v>
      </c>
      <c r="H19" s="29" t="s">
        <v>265</v>
      </c>
      <c r="I19" s="29" t="s">
        <v>274</v>
      </c>
    </row>
    <row r="20" spans="1:9" ht="33.75" x14ac:dyDescent="0.25">
      <c r="A20" s="21" t="s">
        <v>211</v>
      </c>
      <c r="B20" s="33">
        <v>44089</v>
      </c>
      <c r="C20" s="24" t="s">
        <v>87</v>
      </c>
      <c r="D20" s="25" t="s">
        <v>86</v>
      </c>
      <c r="E20" s="26" t="s">
        <v>88</v>
      </c>
      <c r="F20" s="27" t="s">
        <v>212</v>
      </c>
      <c r="G20" s="28" t="s">
        <v>174</v>
      </c>
      <c r="H20" s="29"/>
      <c r="I20" s="28"/>
    </row>
    <row r="21" spans="1:9" ht="33.75" x14ac:dyDescent="0.25">
      <c r="A21" s="22" t="s">
        <v>23</v>
      </c>
      <c r="B21" s="33">
        <v>44106</v>
      </c>
      <c r="C21" s="24" t="s">
        <v>44</v>
      </c>
      <c r="D21" s="25" t="s">
        <v>46</v>
      </c>
      <c r="E21" s="31" t="s">
        <v>59</v>
      </c>
      <c r="F21" s="28" t="s">
        <v>64</v>
      </c>
      <c r="G21" s="28" t="s">
        <v>291</v>
      </c>
      <c r="H21" s="29" t="s">
        <v>43</v>
      </c>
      <c r="I21" s="29" t="s">
        <v>45</v>
      </c>
    </row>
    <row r="22" spans="1:9" ht="56.25" x14ac:dyDescent="0.25">
      <c r="A22" s="21" t="s">
        <v>204</v>
      </c>
      <c r="B22" s="34" t="s">
        <v>203</v>
      </c>
      <c r="C22" s="24" t="s">
        <v>76</v>
      </c>
      <c r="D22" s="25" t="s">
        <v>84</v>
      </c>
      <c r="E22" s="31" t="s">
        <v>59</v>
      </c>
      <c r="F22" s="27" t="s">
        <v>85</v>
      </c>
      <c r="G22" s="28" t="s">
        <v>175</v>
      </c>
      <c r="H22" s="29" t="s">
        <v>266</v>
      </c>
      <c r="I22" s="29" t="s">
        <v>275</v>
      </c>
    </row>
    <row r="23" spans="1:9" ht="45" x14ac:dyDescent="0.25">
      <c r="A23" s="21" t="s">
        <v>336</v>
      </c>
      <c r="B23" s="34" t="s">
        <v>209</v>
      </c>
      <c r="C23" s="24" t="s">
        <v>78</v>
      </c>
      <c r="D23" s="25" t="s">
        <v>79</v>
      </c>
      <c r="E23" s="26" t="s">
        <v>210</v>
      </c>
      <c r="F23" s="27" t="s">
        <v>83</v>
      </c>
      <c r="G23" s="28" t="s">
        <v>176</v>
      </c>
      <c r="H23" s="29" t="s">
        <v>267</v>
      </c>
      <c r="I23" s="29" t="s">
        <v>276</v>
      </c>
    </row>
    <row r="24" spans="1:9" ht="33.75" x14ac:dyDescent="0.25">
      <c r="A24" s="22" t="s">
        <v>24</v>
      </c>
      <c r="B24" s="33">
        <v>44174</v>
      </c>
      <c r="C24" s="24" t="s">
        <v>76</v>
      </c>
      <c r="D24" s="25" t="s">
        <v>77</v>
      </c>
      <c r="E24" s="31" t="s">
        <v>59</v>
      </c>
      <c r="F24" s="27" t="s">
        <v>85</v>
      </c>
      <c r="G24" s="27" t="s">
        <v>147</v>
      </c>
      <c r="H24" s="29" t="s">
        <v>268</v>
      </c>
      <c r="I24" s="29" t="s">
        <v>277</v>
      </c>
    </row>
    <row r="25" spans="1:9" ht="33.75" x14ac:dyDescent="0.25">
      <c r="A25" s="22" t="s">
        <v>25</v>
      </c>
      <c r="B25" s="33">
        <v>44160</v>
      </c>
      <c r="C25" s="24" t="s">
        <v>73</v>
      </c>
      <c r="D25" s="25" t="s">
        <v>75</v>
      </c>
      <c r="E25" s="26" t="s">
        <v>80</v>
      </c>
      <c r="F25" s="27" t="s">
        <v>74</v>
      </c>
      <c r="G25" s="28" t="s">
        <v>177</v>
      </c>
      <c r="H25" s="29" t="s">
        <v>269</v>
      </c>
      <c r="I25" s="28"/>
    </row>
    <row r="26" spans="1:9" ht="22.5" x14ac:dyDescent="0.25">
      <c r="A26" s="22" t="s">
        <v>26</v>
      </c>
      <c r="B26" s="33">
        <v>44186</v>
      </c>
      <c r="C26" s="24" t="s">
        <v>69</v>
      </c>
      <c r="D26" s="25" t="s">
        <v>70</v>
      </c>
      <c r="E26" s="26" t="s">
        <v>71</v>
      </c>
      <c r="F26" s="28" t="s">
        <v>72</v>
      </c>
      <c r="G26" s="28" t="s">
        <v>178</v>
      </c>
      <c r="H26" s="29" t="s">
        <v>270</v>
      </c>
      <c r="I26" s="29" t="s">
        <v>278</v>
      </c>
    </row>
    <row r="27" spans="1:9" ht="22.5" x14ac:dyDescent="0.25">
      <c r="A27" s="22" t="s">
        <v>27</v>
      </c>
      <c r="B27" s="33">
        <v>44193</v>
      </c>
      <c r="C27" s="24" t="s">
        <v>67</v>
      </c>
      <c r="D27" s="25" t="s">
        <v>68</v>
      </c>
      <c r="E27" s="26" t="s">
        <v>182</v>
      </c>
      <c r="F27" s="28" t="s">
        <v>65</v>
      </c>
      <c r="G27" s="28" t="s">
        <v>179</v>
      </c>
      <c r="H27" s="29" t="s">
        <v>271</v>
      </c>
      <c r="I27" s="29" t="s">
        <v>279</v>
      </c>
    </row>
    <row r="28" spans="1:9" ht="83.25" customHeight="1" x14ac:dyDescent="0.25">
      <c r="A28" s="22" t="s">
        <v>28</v>
      </c>
      <c r="B28" s="33">
        <v>44194</v>
      </c>
      <c r="C28" s="24" t="s">
        <v>60</v>
      </c>
      <c r="D28" s="25" t="s">
        <v>61</v>
      </c>
      <c r="E28" s="26" t="s">
        <v>81</v>
      </c>
      <c r="F28" s="28" t="s">
        <v>62</v>
      </c>
      <c r="G28" s="28" t="s">
        <v>180</v>
      </c>
      <c r="H28" s="29" t="s">
        <v>292</v>
      </c>
      <c r="I28" s="29" t="s">
        <v>293</v>
      </c>
    </row>
    <row r="29" spans="1:9" ht="53.25" customHeight="1" x14ac:dyDescent="0.25">
      <c r="A29" s="21" t="s">
        <v>335</v>
      </c>
      <c r="B29" s="33">
        <v>43818</v>
      </c>
      <c r="C29" s="24" t="s">
        <v>47</v>
      </c>
      <c r="D29" s="25" t="s">
        <v>282</v>
      </c>
      <c r="E29" s="26" t="s">
        <v>287</v>
      </c>
      <c r="F29" s="28" t="s">
        <v>187</v>
      </c>
      <c r="G29" s="28" t="s">
        <v>283</v>
      </c>
      <c r="H29" s="29" t="s">
        <v>302</v>
      </c>
      <c r="I29" s="29" t="s">
        <v>303</v>
      </c>
    </row>
    <row r="30" spans="1:9" ht="56.25" x14ac:dyDescent="0.25">
      <c r="A30" s="21" t="s">
        <v>334</v>
      </c>
      <c r="B30" s="33">
        <v>44099</v>
      </c>
      <c r="C30" s="24" t="s">
        <v>47</v>
      </c>
      <c r="D30" s="25" t="s">
        <v>288</v>
      </c>
      <c r="E30" s="26" t="s">
        <v>289</v>
      </c>
      <c r="F30" s="28" t="s">
        <v>290</v>
      </c>
      <c r="G30" s="28" t="s">
        <v>286</v>
      </c>
      <c r="H30" s="29" t="s">
        <v>300</v>
      </c>
      <c r="I30" s="29" t="s">
        <v>301</v>
      </c>
    </row>
    <row r="31" spans="1:9" ht="54" customHeight="1" x14ac:dyDescent="0.25">
      <c r="A31" s="21" t="s">
        <v>333</v>
      </c>
      <c r="B31" s="33">
        <v>44179</v>
      </c>
      <c r="C31" s="24" t="s">
        <v>47</v>
      </c>
      <c r="D31" s="25" t="s">
        <v>48</v>
      </c>
      <c r="E31" s="26" t="s">
        <v>280</v>
      </c>
      <c r="F31" s="35" t="s">
        <v>184</v>
      </c>
      <c r="G31" s="28" t="s">
        <v>196</v>
      </c>
      <c r="H31" s="29" t="s">
        <v>308</v>
      </c>
      <c r="I31" s="28"/>
    </row>
    <row r="32" spans="1:9" ht="33.75" x14ac:dyDescent="0.25">
      <c r="A32" s="21" t="s">
        <v>332</v>
      </c>
      <c r="B32" s="33">
        <v>44183</v>
      </c>
      <c r="C32" s="24" t="s">
        <v>47</v>
      </c>
      <c r="D32" s="25" t="s">
        <v>192</v>
      </c>
      <c r="E32" s="26" t="s">
        <v>281</v>
      </c>
      <c r="F32" s="35" t="s">
        <v>190</v>
      </c>
      <c r="G32" s="28" t="s">
        <v>284</v>
      </c>
      <c r="H32" s="29" t="s">
        <v>304</v>
      </c>
      <c r="I32" s="28" t="s">
        <v>305</v>
      </c>
    </row>
    <row r="33" spans="1:9" ht="33.75" x14ac:dyDescent="0.25">
      <c r="A33" s="21" t="s">
        <v>331</v>
      </c>
      <c r="B33" s="33">
        <v>44182</v>
      </c>
      <c r="C33" s="24" t="s">
        <v>47</v>
      </c>
      <c r="D33" s="25" t="s">
        <v>49</v>
      </c>
      <c r="E33" s="26" t="s">
        <v>50</v>
      </c>
      <c r="F33" s="35" t="s">
        <v>185</v>
      </c>
      <c r="G33" s="28" t="s">
        <v>285</v>
      </c>
      <c r="H33" s="29" t="s">
        <v>306</v>
      </c>
      <c r="I33" s="28" t="s">
        <v>307</v>
      </c>
    </row>
    <row r="34" spans="1:9" ht="45" x14ac:dyDescent="0.25">
      <c r="A34" s="22" t="s">
        <v>29</v>
      </c>
      <c r="B34" s="33">
        <v>44175</v>
      </c>
      <c r="C34" s="24" t="s">
        <v>56</v>
      </c>
      <c r="D34" s="25" t="s">
        <v>205</v>
      </c>
      <c r="E34" s="36" t="s">
        <v>59</v>
      </c>
      <c r="F34" s="35" t="s">
        <v>66</v>
      </c>
      <c r="G34" s="28" t="s">
        <v>197</v>
      </c>
      <c r="H34" s="37" t="s">
        <v>294</v>
      </c>
      <c r="I34" s="29" t="s">
        <v>295</v>
      </c>
    </row>
    <row r="35" spans="1:9" ht="45" x14ac:dyDescent="0.25">
      <c r="A35" s="21" t="s">
        <v>330</v>
      </c>
      <c r="B35" s="33">
        <v>44195</v>
      </c>
      <c r="C35" s="24" t="s">
        <v>57</v>
      </c>
      <c r="D35" s="25" t="s">
        <v>58</v>
      </c>
      <c r="E35" s="26" t="s">
        <v>82</v>
      </c>
      <c r="F35" s="35" t="s">
        <v>141</v>
      </c>
      <c r="G35" s="28" t="s">
        <v>198</v>
      </c>
      <c r="H35" s="29" t="s">
        <v>318</v>
      </c>
      <c r="I35" s="38" t="s">
        <v>59</v>
      </c>
    </row>
    <row r="36" spans="1:9" ht="56.25" x14ac:dyDescent="0.25">
      <c r="A36" s="21" t="s">
        <v>30</v>
      </c>
      <c r="B36" s="33">
        <v>44104</v>
      </c>
      <c r="C36" s="24" t="s">
        <v>51</v>
      </c>
      <c r="D36" s="25" t="s">
        <v>52</v>
      </c>
      <c r="E36" s="26" t="s">
        <v>214</v>
      </c>
      <c r="F36" s="28" t="s">
        <v>213</v>
      </c>
      <c r="G36" s="28" t="s">
        <v>199</v>
      </c>
      <c r="H36" s="39" t="s">
        <v>219</v>
      </c>
      <c r="I36" s="40" t="s">
        <v>217</v>
      </c>
    </row>
    <row r="37" spans="1:9" ht="67.5" x14ac:dyDescent="0.25">
      <c r="A37" s="21" t="s">
        <v>218</v>
      </c>
      <c r="B37" s="33">
        <v>44188</v>
      </c>
      <c r="C37" s="24" t="s">
        <v>138</v>
      </c>
      <c r="D37" s="25" t="s">
        <v>139</v>
      </c>
      <c r="E37" s="24" t="s">
        <v>181</v>
      </c>
      <c r="F37" s="28" t="s">
        <v>186</v>
      </c>
      <c r="G37" s="27" t="s">
        <v>146</v>
      </c>
      <c r="H37" s="29" t="s">
        <v>216</v>
      </c>
      <c r="I37" s="40" t="s">
        <v>217</v>
      </c>
    </row>
    <row r="38" spans="1:9" ht="33.75" x14ac:dyDescent="0.25">
      <c r="A38" s="22" t="s">
        <v>142</v>
      </c>
      <c r="B38" s="33">
        <v>44224</v>
      </c>
      <c r="C38" s="24" t="s">
        <v>143</v>
      </c>
      <c r="D38" s="25" t="s">
        <v>145</v>
      </c>
      <c r="E38" s="26" t="s">
        <v>144</v>
      </c>
      <c r="F38" s="28" t="s">
        <v>187</v>
      </c>
      <c r="G38" s="28" t="s">
        <v>200</v>
      </c>
      <c r="H38" s="29" t="s">
        <v>296</v>
      </c>
      <c r="I38" s="29" t="s">
        <v>297</v>
      </c>
    </row>
    <row r="39" spans="1:9" ht="121.5" customHeight="1" x14ac:dyDescent="0.25">
      <c r="A39" s="22" t="s">
        <v>150</v>
      </c>
      <c r="B39" s="33">
        <v>44232</v>
      </c>
      <c r="C39" s="24" t="s">
        <v>153</v>
      </c>
      <c r="D39" s="25" t="s">
        <v>152</v>
      </c>
      <c r="E39" s="26" t="s">
        <v>156</v>
      </c>
      <c r="F39" s="28" t="s">
        <v>157</v>
      </c>
      <c r="G39" s="28" t="s">
        <v>201</v>
      </c>
      <c r="H39" s="29"/>
      <c r="I39" s="28"/>
    </row>
    <row r="40" spans="1:9" ht="56.25" x14ac:dyDescent="0.25">
      <c r="A40" s="22" t="s">
        <v>151</v>
      </c>
      <c r="B40" s="33">
        <v>44232</v>
      </c>
      <c r="C40" s="24" t="s">
        <v>154</v>
      </c>
      <c r="D40" s="25" t="s">
        <v>191</v>
      </c>
      <c r="E40" s="26" t="s">
        <v>215</v>
      </c>
      <c r="F40" s="28" t="s">
        <v>155</v>
      </c>
      <c r="G40" s="28" t="s">
        <v>202</v>
      </c>
      <c r="H40" s="29" t="s">
        <v>298</v>
      </c>
      <c r="I40" s="29" t="s">
        <v>299</v>
      </c>
    </row>
    <row r="41" spans="1:9" ht="45" x14ac:dyDescent="0.25">
      <c r="A41" s="21" t="s">
        <v>329</v>
      </c>
      <c r="B41" s="33">
        <v>43993</v>
      </c>
      <c r="C41" s="24" t="s">
        <v>128</v>
      </c>
      <c r="D41" s="25" t="s">
        <v>221</v>
      </c>
      <c r="E41" s="26" t="s">
        <v>195</v>
      </c>
      <c r="F41" s="28" t="s">
        <v>194</v>
      </c>
      <c r="G41" s="28" t="s">
        <v>193</v>
      </c>
      <c r="H41" s="29" t="s">
        <v>319</v>
      </c>
      <c r="I41" s="29" t="s">
        <v>320</v>
      </c>
    </row>
    <row r="42" spans="1:9" ht="63.75" customHeight="1" x14ac:dyDescent="0.25">
      <c r="A42" s="21" t="s">
        <v>328</v>
      </c>
      <c r="B42" s="33">
        <v>43959</v>
      </c>
      <c r="C42" s="24" t="s">
        <v>128</v>
      </c>
      <c r="D42" s="25" t="s">
        <v>220</v>
      </c>
      <c r="E42" s="26" t="s">
        <v>223</v>
      </c>
      <c r="F42" s="28" t="s">
        <v>157</v>
      </c>
      <c r="G42" s="28" t="s">
        <v>224</v>
      </c>
      <c r="H42" s="29" t="s">
        <v>310</v>
      </c>
      <c r="I42" s="29"/>
    </row>
    <row r="43" spans="1:9" ht="45" x14ac:dyDescent="0.25">
      <c r="A43" s="21" t="s">
        <v>326</v>
      </c>
      <c r="B43" s="33">
        <v>43959</v>
      </c>
      <c r="C43" s="24" t="s">
        <v>128</v>
      </c>
      <c r="D43" s="25" t="s">
        <v>222</v>
      </c>
      <c r="E43" s="26" t="s">
        <v>225</v>
      </c>
      <c r="F43" s="28" t="s">
        <v>157</v>
      </c>
      <c r="G43" s="28" t="s">
        <v>226</v>
      </c>
      <c r="H43" s="29" t="s">
        <v>309</v>
      </c>
      <c r="I43" s="29" t="s">
        <v>227</v>
      </c>
    </row>
    <row r="44" spans="1:9" ht="101.25" x14ac:dyDescent="0.25">
      <c r="A44" s="21" t="s">
        <v>327</v>
      </c>
      <c r="B44" s="33">
        <v>44050</v>
      </c>
      <c r="C44" s="24" t="s">
        <v>229</v>
      </c>
      <c r="D44" s="25" t="s">
        <v>228</v>
      </c>
      <c r="E44" s="36" t="s">
        <v>59</v>
      </c>
      <c r="F44" s="28" t="s">
        <v>230</v>
      </c>
      <c r="G44" s="28" t="s">
        <v>173</v>
      </c>
      <c r="H44" s="29" t="s">
        <v>265</v>
      </c>
      <c r="I44" s="29" t="s">
        <v>274</v>
      </c>
    </row>
    <row r="45" spans="1:9" ht="67.5" x14ac:dyDescent="0.25">
      <c r="A45" s="41" t="s">
        <v>325</v>
      </c>
      <c r="B45" s="33">
        <v>43872</v>
      </c>
      <c r="C45" s="24" t="s">
        <v>231</v>
      </c>
      <c r="D45" s="25" t="s">
        <v>235</v>
      </c>
      <c r="E45" s="36" t="s">
        <v>234</v>
      </c>
      <c r="F45" s="28" t="s">
        <v>233</v>
      </c>
      <c r="G45" s="28" t="s">
        <v>232</v>
      </c>
      <c r="H45" s="29" t="s">
        <v>311</v>
      </c>
      <c r="I45" s="38" t="s">
        <v>59</v>
      </c>
    </row>
    <row r="46" spans="1:9" ht="88.5" customHeight="1" x14ac:dyDescent="0.25">
      <c r="A46" s="21" t="s">
        <v>312</v>
      </c>
      <c r="B46" s="33">
        <v>43956</v>
      </c>
      <c r="C46" s="24" t="s">
        <v>313</v>
      </c>
      <c r="D46" s="25" t="s">
        <v>317</v>
      </c>
      <c r="E46" s="36" t="s">
        <v>315</v>
      </c>
      <c r="F46" s="28" t="s">
        <v>316</v>
      </c>
      <c r="G46" s="28" t="s">
        <v>314</v>
      </c>
      <c r="H46" s="29" t="s">
        <v>321</v>
      </c>
      <c r="I46" s="42" t="s">
        <v>322</v>
      </c>
    </row>
    <row r="47" spans="1:9" x14ac:dyDescent="0.25">
      <c r="A47" s="6" t="s">
        <v>7</v>
      </c>
      <c r="B47" s="5"/>
      <c r="C47" s="7" t="s">
        <v>323</v>
      </c>
      <c r="D47" s="7" t="s">
        <v>324</v>
      </c>
      <c r="E47" s="20"/>
      <c r="H47" s="14"/>
      <c r="I47" s="14"/>
    </row>
    <row r="48" spans="1:9" x14ac:dyDescent="0.25">
      <c r="A48" s="1"/>
      <c r="E48" s="20"/>
      <c r="H48" s="14"/>
      <c r="I48" s="14"/>
    </row>
    <row r="49" spans="1:9" x14ac:dyDescent="0.25">
      <c r="A49" s="1"/>
      <c r="E49" s="20"/>
      <c r="H49" s="14"/>
      <c r="I49" s="14"/>
    </row>
    <row r="50" spans="1:9" x14ac:dyDescent="0.25">
      <c r="A50" s="1"/>
      <c r="E50" s="20"/>
      <c r="H50" s="14"/>
      <c r="I50" s="14"/>
    </row>
    <row r="51" spans="1:9" x14ac:dyDescent="0.25">
      <c r="A51" s="1"/>
      <c r="E51" s="3"/>
      <c r="H51" s="14"/>
      <c r="I51" s="14"/>
    </row>
    <row r="52" spans="1:9" x14ac:dyDescent="0.25">
      <c r="A52" s="1"/>
      <c r="E52" s="3"/>
      <c r="H52" s="14"/>
      <c r="I52" s="14"/>
    </row>
    <row r="53" spans="1:9" x14ac:dyDescent="0.25">
      <c r="A53" s="1"/>
      <c r="E53" s="3"/>
      <c r="H53" s="14"/>
      <c r="I53" s="14"/>
    </row>
    <row r="54" spans="1:9" x14ac:dyDescent="0.25">
      <c r="A54" s="1"/>
      <c r="E54" s="3"/>
      <c r="H54" s="14"/>
      <c r="I54" s="14"/>
    </row>
    <row r="55" spans="1:9" x14ac:dyDescent="0.25">
      <c r="A55" s="1"/>
      <c r="E55" s="3"/>
      <c r="H55" s="14"/>
      <c r="I55" s="14"/>
    </row>
    <row r="56" spans="1:9" x14ac:dyDescent="0.25">
      <c r="A56" s="1"/>
      <c r="E56" s="3"/>
      <c r="H56" s="14"/>
      <c r="I56" s="14"/>
    </row>
    <row r="57" spans="1:9" x14ac:dyDescent="0.25">
      <c r="E57" s="3"/>
    </row>
    <row r="58" spans="1:9" x14ac:dyDescent="0.25">
      <c r="E58" s="3"/>
    </row>
    <row r="59" spans="1:9" x14ac:dyDescent="0.25">
      <c r="E59" s="3"/>
    </row>
    <row r="60" spans="1:9" x14ac:dyDescent="0.25">
      <c r="E60" s="3"/>
    </row>
    <row r="61" spans="1:9" x14ac:dyDescent="0.25">
      <c r="E61" s="3"/>
    </row>
    <row r="62" spans="1:9" x14ac:dyDescent="0.25">
      <c r="E62" s="3"/>
    </row>
    <row r="63" spans="1:9" x14ac:dyDescent="0.25">
      <c r="E63" s="3"/>
    </row>
    <row r="64" spans="1:9" x14ac:dyDescent="0.25">
      <c r="E64" s="3"/>
    </row>
    <row r="65" spans="5:5" x14ac:dyDescent="0.25">
      <c r="E65" s="3"/>
    </row>
  </sheetData>
  <autoFilter ref="A1:I46"/>
  <pageMargins left="0.23622047244094491" right="0.23622047244094491" top="0.74803149606299213" bottom="0.74803149606299213" header="0.31496062992125984" footer="0.31496062992125984"/>
  <pageSetup paperSize="8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0"/>
  <sheetViews>
    <sheetView topLeftCell="A41" workbookViewId="0">
      <selection activeCell="A65" sqref="A65"/>
    </sheetView>
  </sheetViews>
  <sheetFormatPr baseColWidth="10" defaultColWidth="11.42578125" defaultRowHeight="15" x14ac:dyDescent="0.25"/>
  <cols>
    <col min="1" max="1" width="11.7109375" bestFit="1" customWidth="1"/>
  </cols>
  <sheetData>
    <row r="1" spans="1:6" x14ac:dyDescent="0.25">
      <c r="A1" s="9">
        <v>24608.04</v>
      </c>
      <c r="B1" s="9"/>
      <c r="C1" s="10">
        <v>100</v>
      </c>
      <c r="E1">
        <v>3288.15</v>
      </c>
      <c r="F1">
        <f>E1*1.21</f>
        <v>3978.6615000000002</v>
      </c>
    </row>
    <row r="2" spans="1:6" x14ac:dyDescent="0.25">
      <c r="A2" s="9">
        <v>3500</v>
      </c>
      <c r="B2" s="9"/>
      <c r="C2" s="10" t="s">
        <v>8</v>
      </c>
      <c r="E2">
        <v>1368.4</v>
      </c>
    </row>
    <row r="3" spans="1:6" x14ac:dyDescent="0.25">
      <c r="A3" s="9">
        <f>A1-A2</f>
        <v>21108.04</v>
      </c>
      <c r="B3" s="9"/>
      <c r="F3">
        <f>F1+E2</f>
        <v>5347.0614999999998</v>
      </c>
    </row>
    <row r="4" spans="1:6" x14ac:dyDescent="0.25">
      <c r="A4" s="9"/>
      <c r="B4" s="9"/>
    </row>
    <row r="5" spans="1:6" x14ac:dyDescent="0.25">
      <c r="A5" s="11">
        <f>A2*C1/A1</f>
        <v>14.222993785770829</v>
      </c>
    </row>
    <row r="7" spans="1:6" x14ac:dyDescent="0.25">
      <c r="C7">
        <f>5000*1.21</f>
        <v>6050</v>
      </c>
    </row>
    <row r="8" spans="1:6" x14ac:dyDescent="0.25">
      <c r="A8">
        <v>6400</v>
      </c>
      <c r="C8">
        <f>2400*1.21</f>
        <v>2904</v>
      </c>
    </row>
    <row r="9" spans="1:6" x14ac:dyDescent="0.25">
      <c r="A9">
        <v>1518</v>
      </c>
      <c r="C9">
        <f>SUM(C7:C8)</f>
        <v>8954</v>
      </c>
    </row>
    <row r="10" spans="1:6" x14ac:dyDescent="0.25">
      <c r="A10">
        <f>SUM(A8:A9)</f>
        <v>7918</v>
      </c>
    </row>
    <row r="12" spans="1:6" x14ac:dyDescent="0.25">
      <c r="A12">
        <f>54.7*12</f>
        <v>656.40000000000009</v>
      </c>
    </row>
    <row r="14" spans="1:6" x14ac:dyDescent="0.25">
      <c r="E14">
        <f>131673.88*4</f>
        <v>526695.52</v>
      </c>
    </row>
    <row r="17" spans="1:6" x14ac:dyDescent="0.25">
      <c r="A17" s="12">
        <v>1982038.66</v>
      </c>
    </row>
    <row r="18" spans="1:6" x14ac:dyDescent="0.25">
      <c r="A18" s="12">
        <v>2109388.1</v>
      </c>
    </row>
    <row r="22" spans="1:6" x14ac:dyDescent="0.25">
      <c r="E22" s="12"/>
    </row>
    <row r="23" spans="1:6" x14ac:dyDescent="0.25">
      <c r="E23" s="12"/>
    </row>
    <row r="24" spans="1:6" x14ac:dyDescent="0.25">
      <c r="E24" s="12"/>
    </row>
    <row r="25" spans="1:6" x14ac:dyDescent="0.25">
      <c r="A25" s="12"/>
      <c r="E25" s="12"/>
    </row>
    <row r="26" spans="1:6" x14ac:dyDescent="0.25">
      <c r="A26" s="12"/>
      <c r="E26" s="12"/>
    </row>
    <row r="27" spans="1:6" x14ac:dyDescent="0.25">
      <c r="A27" s="12"/>
      <c r="E27" s="12"/>
    </row>
    <row r="28" spans="1:6" x14ac:dyDescent="0.25">
      <c r="A28" s="12">
        <v>1588.3440000000001</v>
      </c>
      <c r="B28" t="s">
        <v>15</v>
      </c>
      <c r="E28" s="12">
        <v>13000</v>
      </c>
      <c r="F28">
        <v>92.86</v>
      </c>
    </row>
    <row r="29" spans="1:6" x14ac:dyDescent="0.25">
      <c r="A29" s="12">
        <v>300</v>
      </c>
      <c r="B29" t="s">
        <v>16</v>
      </c>
      <c r="F29">
        <v>100</v>
      </c>
    </row>
    <row r="30" spans="1:6" x14ac:dyDescent="0.25">
      <c r="A30" s="12">
        <v>622</v>
      </c>
      <c r="B30" t="s">
        <v>11</v>
      </c>
      <c r="E30">
        <f>E28*F29/F28</f>
        <v>13999.569244023261</v>
      </c>
    </row>
    <row r="31" spans="1:6" x14ac:dyDescent="0.25">
      <c r="A31" s="12">
        <v>327</v>
      </c>
      <c r="B31" t="s">
        <v>12</v>
      </c>
    </row>
    <row r="32" spans="1:6" x14ac:dyDescent="0.25">
      <c r="A32" s="12">
        <v>877.44</v>
      </c>
      <c r="B32" t="s">
        <v>13</v>
      </c>
    </row>
    <row r="33" spans="1:5" x14ac:dyDescent="0.25">
      <c r="A33" s="12">
        <v>13000</v>
      </c>
      <c r="B33" t="s">
        <v>14</v>
      </c>
    </row>
    <row r="34" spans="1:5" x14ac:dyDescent="0.25">
      <c r="A34" s="13">
        <f>SUM(A28:A33)</f>
        <v>16714.784</v>
      </c>
    </row>
    <row r="35" spans="1:5" x14ac:dyDescent="0.25">
      <c r="A35" s="12"/>
      <c r="B35" s="12"/>
      <c r="C35" s="12"/>
      <c r="D35" s="12"/>
      <c r="E35" s="12"/>
    </row>
    <row r="36" spans="1:5" x14ac:dyDescent="0.25">
      <c r="A36" s="12"/>
      <c r="B36" s="12"/>
      <c r="C36" s="12"/>
      <c r="D36" s="12"/>
      <c r="E36" s="12"/>
    </row>
    <row r="37" spans="1:5" x14ac:dyDescent="0.25">
      <c r="A37" s="12">
        <v>71646</v>
      </c>
      <c r="B37" s="12">
        <v>100</v>
      </c>
      <c r="C37" s="12"/>
      <c r="D37" s="12"/>
      <c r="E37" s="12"/>
    </row>
    <row r="38" spans="1:5" x14ac:dyDescent="0.25">
      <c r="A38" s="12">
        <v>32000</v>
      </c>
      <c r="B38" s="12">
        <f>A38*B37/A37</f>
        <v>44.664042654160738</v>
      </c>
      <c r="C38" s="12"/>
      <c r="D38" s="12"/>
      <c r="E38" s="12"/>
    </row>
    <row r="39" spans="1:5" x14ac:dyDescent="0.25">
      <c r="A39" s="12">
        <f>A37-A38</f>
        <v>39646</v>
      </c>
      <c r="B39" s="12"/>
      <c r="C39" s="12"/>
      <c r="D39" s="12"/>
      <c r="E39" s="12"/>
    </row>
    <row r="40" spans="1:5" x14ac:dyDescent="0.25">
      <c r="A40" s="12"/>
      <c r="B40" s="12"/>
      <c r="C40" s="12"/>
      <c r="D40" s="12"/>
      <c r="E40" s="12"/>
    </row>
    <row r="41" spans="1:5" x14ac:dyDescent="0.25">
      <c r="A41" s="12"/>
      <c r="B41" s="12"/>
      <c r="C41" s="12"/>
      <c r="D41" s="12"/>
      <c r="E41" s="12"/>
    </row>
    <row r="42" spans="1:5" x14ac:dyDescent="0.25">
      <c r="A42" s="12">
        <v>300382.96999999997</v>
      </c>
      <c r="B42" s="12"/>
      <c r="C42" s="12"/>
      <c r="D42" s="12"/>
      <c r="E42" s="12"/>
    </row>
    <row r="43" spans="1:5" x14ac:dyDescent="0.25">
      <c r="A43" s="12">
        <v>95000</v>
      </c>
      <c r="B43" s="12"/>
      <c r="C43" s="12"/>
      <c r="D43" s="12"/>
      <c r="E43" s="12"/>
    </row>
    <row r="44" spans="1:5" x14ac:dyDescent="0.25">
      <c r="A44" s="12">
        <f>A42-A43</f>
        <v>205382.96999999997</v>
      </c>
      <c r="B44" s="12"/>
      <c r="C44" s="12"/>
      <c r="D44" s="12"/>
      <c r="E44" s="12"/>
    </row>
    <row r="45" spans="1:5" x14ac:dyDescent="0.25">
      <c r="A45" s="12"/>
      <c r="B45" s="12"/>
      <c r="C45" s="12"/>
      <c r="D45" s="12"/>
      <c r="E45" s="12"/>
    </row>
    <row r="46" spans="1:5" x14ac:dyDescent="0.25">
      <c r="A46" s="12"/>
      <c r="B46" s="12"/>
      <c r="C46" s="12"/>
      <c r="D46" s="12"/>
      <c r="E46" s="12"/>
    </row>
    <row r="47" spans="1:5" x14ac:dyDescent="0.25">
      <c r="A47" s="12">
        <f>4045-2500</f>
        <v>1545</v>
      </c>
      <c r="B47" s="12"/>
      <c r="C47" s="12"/>
      <c r="D47" s="12"/>
    </row>
    <row r="48" spans="1:5" x14ac:dyDescent="0.25">
      <c r="A48" s="12"/>
      <c r="B48" s="12"/>
      <c r="C48" s="12"/>
      <c r="D48" s="12"/>
    </row>
    <row r="49" spans="1:4" x14ac:dyDescent="0.25">
      <c r="A49" s="12"/>
      <c r="B49" s="12"/>
      <c r="C49" s="12"/>
      <c r="D49" s="12"/>
    </row>
    <row r="50" spans="1:4" x14ac:dyDescent="0.25">
      <c r="A50" s="12">
        <v>50200</v>
      </c>
      <c r="B50" s="12"/>
      <c r="C50" s="12">
        <v>37978</v>
      </c>
      <c r="D50" s="12"/>
    </row>
    <row r="51" spans="1:4" x14ac:dyDescent="0.25">
      <c r="A51" s="12">
        <v>14200</v>
      </c>
      <c r="B51" s="12"/>
      <c r="C51" s="12">
        <v>20332</v>
      </c>
      <c r="D51" s="12"/>
    </row>
    <row r="52" spans="1:4" x14ac:dyDescent="0.25">
      <c r="A52" s="12">
        <f>A50-A51</f>
        <v>36000</v>
      </c>
      <c r="B52" s="12"/>
      <c r="C52" s="12">
        <f>SUM(C50:C51)</f>
        <v>58310</v>
      </c>
      <c r="D52" s="12"/>
    </row>
    <row r="53" spans="1:4" x14ac:dyDescent="0.25">
      <c r="A53" s="12"/>
      <c r="B53" s="12"/>
      <c r="C53" s="12"/>
      <c r="D53" s="12"/>
    </row>
    <row r="54" spans="1:4" x14ac:dyDescent="0.25">
      <c r="A54" s="12">
        <v>23185</v>
      </c>
      <c r="B54" s="12"/>
      <c r="C54" s="12">
        <v>18140.61</v>
      </c>
      <c r="D54" s="12"/>
    </row>
    <row r="55" spans="1:4" x14ac:dyDescent="0.25">
      <c r="A55" s="12">
        <v>12000</v>
      </c>
      <c r="B55" s="12"/>
      <c r="C55" s="12">
        <v>11609.99</v>
      </c>
      <c r="D55" s="12"/>
    </row>
    <row r="56" spans="1:4" x14ac:dyDescent="0.25">
      <c r="A56" s="12">
        <f>A54-A55</f>
        <v>11185</v>
      </c>
      <c r="B56" s="12"/>
      <c r="C56" s="12">
        <f>C54-C55</f>
        <v>6530.6200000000008</v>
      </c>
      <c r="D56" s="12"/>
    </row>
    <row r="57" spans="1:4" x14ac:dyDescent="0.25">
      <c r="A57" s="12"/>
      <c r="B57" s="12"/>
      <c r="C57" s="12"/>
      <c r="D57" s="12"/>
    </row>
    <row r="58" spans="1:4" x14ac:dyDescent="0.25">
      <c r="A58" s="12">
        <v>393830.40000000002</v>
      </c>
      <c r="B58" s="12"/>
      <c r="C58" s="12">
        <v>40000</v>
      </c>
      <c r="D58" s="12"/>
    </row>
    <row r="59" spans="1:4" x14ac:dyDescent="0.25">
      <c r="A59" s="12">
        <v>176850</v>
      </c>
      <c r="B59" s="12"/>
      <c r="C59" s="12">
        <v>16200</v>
      </c>
      <c r="D59" s="12"/>
    </row>
    <row r="60" spans="1:4" x14ac:dyDescent="0.25">
      <c r="A60" s="12">
        <f>A58-A59</f>
        <v>216980.40000000002</v>
      </c>
      <c r="B60" s="12"/>
      <c r="C60" s="12">
        <f>C58-C59</f>
        <v>23800</v>
      </c>
      <c r="D60" s="12"/>
    </row>
    <row r="61" spans="1:4" x14ac:dyDescent="0.25">
      <c r="A61" s="12"/>
      <c r="B61" s="12"/>
      <c r="C61" s="12"/>
      <c r="D61" s="12"/>
    </row>
    <row r="62" spans="1:4" x14ac:dyDescent="0.25">
      <c r="A62" s="12">
        <v>32463.38</v>
      </c>
      <c r="B62" s="12"/>
      <c r="C62" s="12"/>
      <c r="D62" s="12"/>
    </row>
    <row r="63" spans="1:4" x14ac:dyDescent="0.25">
      <c r="A63" s="12">
        <v>25441.919999999998</v>
      </c>
      <c r="B63" s="12"/>
      <c r="C63" s="12"/>
      <c r="D63" s="12"/>
    </row>
    <row r="64" spans="1:4" x14ac:dyDescent="0.25">
      <c r="A64" s="12">
        <f>SUM(A62:A63)</f>
        <v>57905.3</v>
      </c>
      <c r="B64" s="12"/>
      <c r="C64" s="12"/>
      <c r="D64" s="12"/>
    </row>
    <row r="65" spans="1:4" x14ac:dyDescent="0.25">
      <c r="A65" s="12"/>
      <c r="B65" s="12"/>
      <c r="C65" s="12"/>
      <c r="D65" s="12"/>
    </row>
    <row r="66" spans="1:4" x14ac:dyDescent="0.25">
      <c r="A66" s="12"/>
      <c r="B66" s="12"/>
      <c r="C66" s="12"/>
      <c r="D66" s="12"/>
    </row>
    <row r="67" spans="1:4" x14ac:dyDescent="0.25">
      <c r="A67" s="12"/>
      <c r="B67" s="12"/>
      <c r="C67" s="12"/>
      <c r="D67" s="12"/>
    </row>
    <row r="68" spans="1:4" x14ac:dyDescent="0.25">
      <c r="A68" s="12"/>
      <c r="B68" s="12"/>
      <c r="C68" s="12"/>
      <c r="D68" s="12"/>
    </row>
    <row r="69" spans="1:4" x14ac:dyDescent="0.25">
      <c r="A69" s="12"/>
      <c r="B69" s="12"/>
      <c r="C69" s="12"/>
      <c r="D69" s="12"/>
    </row>
    <row r="70" spans="1:4" x14ac:dyDescent="0.25">
      <c r="A70" s="12"/>
      <c r="B70" s="12"/>
      <c r="C70" s="12"/>
      <c r="D70" s="12"/>
    </row>
    <row r="71" spans="1:4" x14ac:dyDescent="0.25">
      <c r="A71" s="12"/>
      <c r="B71" s="12"/>
      <c r="C71" s="12"/>
      <c r="D71" s="12"/>
    </row>
    <row r="72" spans="1:4" x14ac:dyDescent="0.25">
      <c r="A72" s="12"/>
      <c r="B72" s="12"/>
      <c r="C72" s="12"/>
      <c r="D72" s="12"/>
    </row>
    <row r="73" spans="1:4" x14ac:dyDescent="0.25">
      <c r="A73" s="12"/>
      <c r="B73" s="12"/>
      <c r="C73" s="12"/>
      <c r="D73" s="12"/>
    </row>
    <row r="74" spans="1:4" x14ac:dyDescent="0.25">
      <c r="A74" s="12"/>
      <c r="B74" s="12"/>
      <c r="C74" s="12"/>
      <c r="D74" s="12"/>
    </row>
    <row r="75" spans="1:4" x14ac:dyDescent="0.25">
      <c r="A75" s="12"/>
      <c r="B75" s="12"/>
      <c r="C75" s="12"/>
      <c r="D75" s="12"/>
    </row>
    <row r="76" spans="1:4" x14ac:dyDescent="0.25">
      <c r="A76" s="12"/>
      <c r="B76" s="12"/>
      <c r="C76" s="12"/>
      <c r="D76" s="12"/>
    </row>
    <row r="77" spans="1:4" x14ac:dyDescent="0.25">
      <c r="A77" s="12"/>
      <c r="B77" s="12"/>
      <c r="C77" s="12"/>
      <c r="D77" s="12"/>
    </row>
    <row r="78" spans="1:4" x14ac:dyDescent="0.25">
      <c r="A78" s="12"/>
      <c r="B78" s="12"/>
      <c r="C78" s="12"/>
      <c r="D78" s="12"/>
    </row>
    <row r="79" spans="1:4" x14ac:dyDescent="0.25">
      <c r="A79" s="12"/>
      <c r="B79" s="12"/>
      <c r="C79" s="12"/>
      <c r="D79" s="12"/>
    </row>
    <row r="80" spans="1:4" x14ac:dyDescent="0.25">
      <c r="A80" s="12"/>
      <c r="B80" s="12"/>
      <c r="C80" s="12"/>
      <c r="D80" s="12"/>
    </row>
    <row r="81" spans="1:4" x14ac:dyDescent="0.25">
      <c r="A81" s="12"/>
      <c r="B81" s="12"/>
      <c r="C81" s="12"/>
      <c r="D81" s="12"/>
    </row>
    <row r="82" spans="1:4" x14ac:dyDescent="0.25">
      <c r="A82" s="12"/>
      <c r="B82" s="12"/>
      <c r="C82" s="12"/>
      <c r="D82" s="12"/>
    </row>
    <row r="83" spans="1:4" x14ac:dyDescent="0.25">
      <c r="A83" s="12"/>
      <c r="B83" s="12"/>
      <c r="C83" s="12"/>
      <c r="D83" s="12"/>
    </row>
    <row r="84" spans="1:4" x14ac:dyDescent="0.25">
      <c r="A84" s="12"/>
      <c r="B84" s="12"/>
      <c r="C84" s="12"/>
      <c r="D84" s="12"/>
    </row>
    <row r="85" spans="1:4" x14ac:dyDescent="0.25">
      <c r="A85" s="12"/>
      <c r="B85" s="12"/>
      <c r="C85" s="12"/>
      <c r="D85" s="12"/>
    </row>
    <row r="86" spans="1:4" x14ac:dyDescent="0.25">
      <c r="A86" s="12"/>
      <c r="B86" s="12"/>
      <c r="C86" s="12"/>
      <c r="D86" s="12"/>
    </row>
    <row r="87" spans="1:4" x14ac:dyDescent="0.25">
      <c r="A87" s="12"/>
      <c r="B87" s="12"/>
      <c r="C87" s="12"/>
      <c r="D87" s="12"/>
    </row>
    <row r="88" spans="1:4" x14ac:dyDescent="0.25">
      <c r="A88" s="12"/>
      <c r="B88" s="12"/>
      <c r="C88" s="12"/>
      <c r="D88" s="12"/>
    </row>
    <row r="89" spans="1:4" x14ac:dyDescent="0.25">
      <c r="A89" s="12"/>
      <c r="B89" s="12"/>
      <c r="C89" s="12"/>
      <c r="D89" s="12"/>
    </row>
    <row r="90" spans="1:4" x14ac:dyDescent="0.25">
      <c r="A90" s="12"/>
      <c r="B90" s="12"/>
      <c r="C90" s="12"/>
      <c r="D90" s="12"/>
    </row>
    <row r="91" spans="1:4" x14ac:dyDescent="0.25">
      <c r="A91" s="12"/>
      <c r="B91" s="12"/>
      <c r="C91" s="12"/>
      <c r="D91" s="12"/>
    </row>
    <row r="92" spans="1:4" x14ac:dyDescent="0.25">
      <c r="A92" s="12"/>
      <c r="B92" s="12"/>
      <c r="C92" s="12"/>
      <c r="D92" s="12"/>
    </row>
    <row r="93" spans="1:4" x14ac:dyDescent="0.25">
      <c r="A93" s="12"/>
      <c r="B93" s="12"/>
      <c r="C93" s="12"/>
      <c r="D93" s="12"/>
    </row>
    <row r="94" spans="1:4" x14ac:dyDescent="0.25">
      <c r="A94" s="12"/>
      <c r="B94" s="12"/>
      <c r="C94" s="12"/>
      <c r="D94" s="12"/>
    </row>
    <row r="95" spans="1:4" x14ac:dyDescent="0.25">
      <c r="A95" s="12"/>
      <c r="B95" s="12"/>
      <c r="C95" s="12"/>
      <c r="D95" s="12"/>
    </row>
    <row r="96" spans="1:4" x14ac:dyDescent="0.25">
      <c r="A96" s="12"/>
      <c r="B96" s="12"/>
      <c r="C96" s="12"/>
      <c r="D96" s="12"/>
    </row>
    <row r="97" spans="1:4" x14ac:dyDescent="0.25">
      <c r="A97" s="12"/>
      <c r="B97" s="12"/>
      <c r="C97" s="12"/>
      <c r="D97" s="12"/>
    </row>
    <row r="98" spans="1:4" x14ac:dyDescent="0.25">
      <c r="A98" s="12"/>
      <c r="B98" s="12"/>
      <c r="C98" s="12"/>
      <c r="D98" s="12"/>
    </row>
    <row r="99" spans="1:4" x14ac:dyDescent="0.25">
      <c r="A99" s="12"/>
      <c r="B99" s="12"/>
      <c r="C99" s="12"/>
      <c r="D99" s="12"/>
    </row>
    <row r="100" spans="1:4" x14ac:dyDescent="0.25">
      <c r="A100" s="12"/>
      <c r="B100" s="12"/>
      <c r="C100" s="12"/>
      <c r="D100" s="1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2020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Canigueral Iñiguez, Jordi</dc:creator>
  <cp:lastModifiedBy>Granados Gómez, Manel</cp:lastModifiedBy>
  <cp:lastPrinted>2018-01-24T12:55:10Z</cp:lastPrinted>
  <dcterms:created xsi:type="dcterms:W3CDTF">2016-01-27T15:19:22Z</dcterms:created>
  <dcterms:modified xsi:type="dcterms:W3CDTF">2025-05-12T10:17:53Z</dcterms:modified>
</cp:coreProperties>
</file>